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-VW\Documents\Fortbildung\Vereinsforum 2024\"/>
    </mc:Choice>
  </mc:AlternateContent>
  <bookViews>
    <workbookView xWindow="0" yWindow="0" windowWidth="16380" windowHeight="8190" tabRatio="500" activeTab="1"/>
  </bookViews>
  <sheets>
    <sheet name="Budget Projekt" sheetId="1" r:id="rId1"/>
    <sheet name="Belegliste Projekt" sheetId="3" r:id="rId2"/>
  </sheets>
  <definedNames>
    <definedName name="_xlnm._FilterDatabase" localSheetId="1" hidden="1">'Belegliste Projekt'!$A$1:$M$23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5" i="1" s="1"/>
  <c r="D12" i="1"/>
  <c r="G12" i="1" s="1"/>
  <c r="H12" i="1" s="1"/>
  <c r="E12" i="1"/>
  <c r="F12" i="1" l="1"/>
  <c r="G16" i="1" l="1"/>
  <c r="G17" i="1"/>
  <c r="D23" i="1"/>
  <c r="D22" i="1"/>
  <c r="D21" i="1"/>
  <c r="E18" i="1"/>
  <c r="D11" i="1"/>
  <c r="D10" i="1"/>
  <c r="D9" i="1"/>
  <c r="D8" i="1"/>
  <c r="D7" i="1"/>
  <c r="D6" i="1"/>
  <c r="D5" i="1"/>
  <c r="F7" i="1" l="1"/>
  <c r="G11" i="1"/>
  <c r="H11" i="1" s="1"/>
  <c r="F8" i="1"/>
  <c r="F10" i="1"/>
  <c r="D13" i="1"/>
  <c r="G7" i="1"/>
  <c r="H7" i="1" s="1"/>
  <c r="G9" i="1"/>
  <c r="H9" i="1" s="1"/>
  <c r="G8" i="1"/>
  <c r="H8" i="1" s="1"/>
  <c r="F6" i="1"/>
  <c r="F11" i="1"/>
  <c r="F5" i="1"/>
  <c r="G6" i="1"/>
  <c r="H6" i="1" s="1"/>
  <c r="G5" i="1"/>
  <c r="H5" i="1" s="1"/>
  <c r="F9" i="1"/>
  <c r="G10" i="1"/>
  <c r="H10" i="1" s="1"/>
  <c r="F13" i="1" l="1"/>
  <c r="D16" i="1"/>
  <c r="F16" i="1" s="1"/>
  <c r="D17" i="1"/>
  <c r="D15" i="1"/>
  <c r="E21" i="1" s="1"/>
  <c r="F15" i="1" l="1"/>
  <c r="E22" i="1"/>
  <c r="D18" i="1"/>
  <c r="E23" i="1" l="1"/>
  <c r="F17" i="1"/>
</calcChain>
</file>

<file path=xl/sharedStrings.xml><?xml version="1.0" encoding="utf-8"?>
<sst xmlns="http://schemas.openxmlformats.org/spreadsheetml/2006/main" count="62" uniqueCount="53">
  <si>
    <t>Kostenstelle</t>
  </si>
  <si>
    <t>Position</t>
  </si>
  <si>
    <t>Gesamt</t>
  </si>
  <si>
    <t xml:space="preserve">Budget </t>
  </si>
  <si>
    <t>Differenz</t>
  </si>
  <si>
    <t>Kontrollspalte</t>
  </si>
  <si>
    <t>in €</t>
  </si>
  <si>
    <t>in %</t>
  </si>
  <si>
    <t>nicht überschreiben</t>
  </si>
  <si>
    <t>Ausgaben:</t>
  </si>
  <si>
    <t>intern</t>
  </si>
  <si>
    <t>Personalkosten</t>
  </si>
  <si>
    <t>Projektkoordination</t>
  </si>
  <si>
    <t>Fahrtkosten</t>
  </si>
  <si>
    <t>Finanzierung:</t>
  </si>
  <si>
    <t>Anteil % an Gesamtfinanz.</t>
  </si>
  <si>
    <t>01</t>
  </si>
  <si>
    <t>02</t>
  </si>
  <si>
    <t>03</t>
  </si>
  <si>
    <t>Eigenmittel</t>
  </si>
  <si>
    <t>Finanzierung Gesamt</t>
  </si>
  <si>
    <t>Zahlungseingänge</t>
  </si>
  <si>
    <t>Überschuss/    Vorfinanzierung (-)</t>
  </si>
  <si>
    <t>Spenden/Sponsoring</t>
  </si>
  <si>
    <t>Termine und Fristen</t>
  </si>
  <si>
    <t>Auflagen ZWB</t>
  </si>
  <si>
    <t>letzter Mittelabruf</t>
  </si>
  <si>
    <t>Folgeantrag 2024</t>
  </si>
  <si>
    <t>Verwendungsnachweis 2023</t>
  </si>
  <si>
    <t>Position intern</t>
  </si>
  <si>
    <t>Datum</t>
  </si>
  <si>
    <t>Beleg Nr.</t>
  </si>
  <si>
    <t>Empfänger / Einzahler</t>
  </si>
  <si>
    <t>Einnahmen</t>
  </si>
  <si>
    <t>Ausgaben</t>
  </si>
  <si>
    <t>Hochrechnung</t>
  </si>
  <si>
    <t>voraussichtl. Zahlungsdatum</t>
  </si>
  <si>
    <t>Empfänger / Zahlungsgrund</t>
  </si>
  <si>
    <t xml:space="preserve"> Zahlbetrag (mögl. genau) </t>
  </si>
  <si>
    <t xml:space="preserve"> Beleg zur Zahlung in Verwaltung weitergeleitet: Datum </t>
  </si>
  <si>
    <t>Öff. Förderer</t>
  </si>
  <si>
    <t>Drittmittell</t>
  </si>
  <si>
    <t>öff. Förderer</t>
  </si>
  <si>
    <t>Projektmaterial</t>
  </si>
  <si>
    <t>Öffentlichkeitsarbeit</t>
  </si>
  <si>
    <t>Veranstaltungskosten</t>
  </si>
  <si>
    <t>Honorare</t>
  </si>
  <si>
    <t>Projektmitarbeiter</t>
  </si>
  <si>
    <t>Verwaltungskostenpauschale</t>
  </si>
  <si>
    <t>VB23/123</t>
  </si>
  <si>
    <t>VB23/134</t>
  </si>
  <si>
    <t>Beispeilbeleg: Lise Meier, Honorar Layout, #1234</t>
  </si>
  <si>
    <t>Beispielbeleg: Landeshauptkasse, 1. Mittelabruf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</si>
</sst>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 €&quot;_-;\-* #,##0.00&quot; €&quot;_-;_-* \-??&quot; €&quot;_-;_-@_-"/>
    <numFmt numFmtId="165" formatCode="0\ %"/>
    <numFmt numFmtId="166" formatCode="_-* #,##0.00&quot; DM&quot;_-;\-* #,##0.00&quot; DM&quot;_-;_-* \-??&quot; DM&quot;_-;_-@_-"/>
    <numFmt numFmtId="167" formatCode="#,##0.00&quot; €&quot;"/>
    <numFmt numFmtId="168" formatCode="0.00\ %"/>
    <numFmt numFmtId="169" formatCode="#,##0&quot; €&quot;;[Red]\-#,##0&quot; €&quot;"/>
    <numFmt numFmtId="170" formatCode="[$-407]mmmm\ yy;@"/>
  </numFmts>
  <fonts count="37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800080"/>
      <name val="Calibri"/>
      <family val="2"/>
      <charset val="1"/>
    </font>
    <font>
      <sz val="10"/>
      <name val="Arial"/>
      <family val="2"/>
      <charset val="1"/>
    </font>
    <font>
      <sz val="11"/>
      <color rgb="FFFF99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0"/>
      <name val="Tahoma"/>
      <family val="2"/>
      <charset val="1"/>
    </font>
    <font>
      <b/>
      <sz val="11"/>
      <name val="Tahoma"/>
      <family val="2"/>
      <charset val="1"/>
    </font>
    <font>
      <sz val="10"/>
      <name val="Tahoma"/>
      <family val="2"/>
      <charset val="1"/>
    </font>
    <font>
      <b/>
      <sz val="10"/>
      <name val="Segoe UI"/>
      <family val="2"/>
      <charset val="1"/>
    </font>
    <font>
      <b/>
      <sz val="9"/>
      <name val="Tahoma"/>
      <family val="2"/>
      <charset val="1"/>
    </font>
    <font>
      <sz val="9"/>
      <color rgb="FF333333"/>
      <name val="Tahoma"/>
      <family val="2"/>
      <charset val="1"/>
    </font>
    <font>
      <sz val="10"/>
      <color rgb="FF333333"/>
      <name val="Tahoma"/>
      <family val="2"/>
      <charset val="1"/>
    </font>
    <font>
      <sz val="10"/>
      <color rgb="FFFF0000"/>
      <name val="Arial"/>
      <family val="2"/>
      <charset val="1"/>
    </font>
    <font>
      <sz val="9"/>
      <name val="Tahoma"/>
      <family val="2"/>
      <charset val="1"/>
    </font>
    <font>
      <b/>
      <i/>
      <sz val="10"/>
      <name val="Tahoma"/>
      <family val="2"/>
      <charset val="1"/>
    </font>
    <font>
      <sz val="11"/>
      <name val="Tahoma"/>
      <family val="2"/>
      <charset val="1"/>
    </font>
    <font>
      <sz val="11"/>
      <name val="Arial"/>
      <family val="2"/>
      <charset val="1"/>
    </font>
    <font>
      <sz val="11"/>
      <color rgb="FF000000"/>
      <name val="Tahoma"/>
      <family val="2"/>
      <charset val="1"/>
    </font>
    <font>
      <b/>
      <sz val="10"/>
      <name val="CG Omega"/>
      <family val="2"/>
      <charset val="1"/>
    </font>
    <font>
      <b/>
      <sz val="10"/>
      <color rgb="FF333333"/>
      <name val="CG Omega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9"/>
      <color rgb="FF333333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E6B9B8"/>
      </patternFill>
    </fill>
    <fill>
      <patternFill patternType="solid">
        <fgColor rgb="FFFFCC99"/>
        <bgColor rgb="FFE6B9B8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DEADA"/>
      </patternFill>
    </fill>
    <fill>
      <patternFill patternType="solid">
        <fgColor rgb="FFFF99CC"/>
        <bgColor rgb="FFE6B9B8"/>
      </patternFill>
    </fill>
    <fill>
      <patternFill patternType="solid">
        <fgColor rgb="FF969696"/>
        <bgColor rgb="FF808080"/>
      </patternFill>
    </fill>
    <fill>
      <patternFill patternType="solid">
        <fgColor rgb="FFD7E4BD"/>
        <bgColor rgb="FFCCFFCC"/>
      </patternFill>
    </fill>
    <fill>
      <patternFill patternType="solid">
        <fgColor rgb="FFFF9900"/>
        <bgColor rgb="FFFFCC00"/>
      </patternFill>
    </fill>
    <fill>
      <patternFill patternType="solid">
        <fgColor rgb="FFFFCC00"/>
        <bgColor rgb="FFFFFF00"/>
      </patternFill>
    </fill>
    <fill>
      <patternFill patternType="solid">
        <fgColor rgb="FF99CC00"/>
        <bgColor rgb="FF92D050"/>
      </patternFill>
    </fill>
    <fill>
      <patternFill patternType="solid">
        <fgColor rgb="FF92D050"/>
        <bgColor rgb="FF99CC00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33">
    <xf numFmtId="0" fontId="0" fillId="0" borderId="0"/>
    <xf numFmtId="164" fontId="34" fillId="0" borderId="0" applyBorder="0" applyProtection="0"/>
    <xf numFmtId="165" fontId="34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2" fillId="8" borderId="1" applyProtection="0"/>
    <xf numFmtId="0" fontId="3" fillId="8" borderId="2" applyProtection="0"/>
    <xf numFmtId="0" fontId="4" fillId="9" borderId="2" applyProtection="0"/>
    <xf numFmtId="0" fontId="5" fillId="0" borderId="3" applyProtection="0"/>
    <xf numFmtId="0" fontId="6" fillId="0" borderId="0" applyBorder="0" applyProtection="0"/>
    <xf numFmtId="164" fontId="34" fillId="0" borderId="0" applyBorder="0" applyProtection="0"/>
    <xf numFmtId="0" fontId="7" fillId="10" borderId="0" applyBorder="0" applyProtection="0"/>
    <xf numFmtId="0" fontId="8" fillId="11" borderId="0" applyBorder="0" applyProtection="0"/>
    <xf numFmtId="0" fontId="34" fillId="12" borderId="4" applyProtection="0"/>
    <xf numFmtId="165" fontId="34" fillId="0" borderId="0" applyBorder="0" applyProtection="0"/>
    <xf numFmtId="0" fontId="9" fillId="13" borderId="0" applyBorder="0" applyProtection="0"/>
    <xf numFmtId="0" fontId="10" fillId="0" borderId="0"/>
    <xf numFmtId="0" fontId="10" fillId="0" borderId="0"/>
    <xf numFmtId="0" fontId="10" fillId="0" borderId="0"/>
    <xf numFmtId="0" fontId="11" fillId="0" borderId="5" applyProtection="0"/>
    <xf numFmtId="0" fontId="12" fillId="0" borderId="0" applyBorder="0" applyProtection="0"/>
    <xf numFmtId="164" fontId="34" fillId="0" borderId="0" applyBorder="0" applyProtection="0"/>
    <xf numFmtId="166" fontId="34" fillId="0" borderId="0" applyBorder="0" applyProtection="0"/>
    <xf numFmtId="0" fontId="13" fillId="14" borderId="6" applyProtection="0"/>
    <xf numFmtId="0" fontId="14" fillId="0" borderId="7" applyProtection="0"/>
    <xf numFmtId="0" fontId="15" fillId="0" borderId="8" applyProtection="0"/>
    <xf numFmtId="0" fontId="16" fillId="0" borderId="9" applyProtection="0"/>
    <xf numFmtId="0" fontId="16" fillId="0" borderId="0" applyBorder="0" applyProtection="0"/>
    <xf numFmtId="0" fontId="17" fillId="0" borderId="0" applyBorder="0" applyProtection="0"/>
  </cellStyleXfs>
  <cellXfs count="106">
    <xf numFmtId="0" fontId="0" fillId="0" borderId="0" xfId="0"/>
    <xf numFmtId="0" fontId="0" fillId="0" borderId="0" xfId="0" applyFont="1"/>
    <xf numFmtId="0" fontId="18" fillId="0" borderId="11" xfId="21" applyFont="1" applyBorder="1" applyAlignment="1">
      <alignment horizontal="center" vertical="top"/>
    </xf>
    <xf numFmtId="167" fontId="18" fillId="0" borderId="12" xfId="21" applyNumberFormat="1" applyFont="1" applyBorder="1" applyAlignment="1">
      <alignment horizontal="center" vertical="top" wrapText="1"/>
    </xf>
    <xf numFmtId="167" fontId="18" fillId="10" borderId="11" xfId="21" applyNumberFormat="1" applyFont="1" applyFill="1" applyBorder="1" applyAlignment="1" applyProtection="1">
      <alignment horizontal="center" vertical="top" wrapText="1"/>
      <protection locked="0"/>
    </xf>
    <xf numFmtId="0" fontId="21" fillId="15" borderId="0" xfId="0" applyFont="1" applyFill="1" applyAlignment="1">
      <alignment horizontal="center" vertical="top"/>
    </xf>
    <xf numFmtId="0" fontId="18" fillId="0" borderId="13" xfId="21" applyFont="1" applyBorder="1" applyAlignment="1">
      <alignment horizontal="center" vertical="top" wrapText="1"/>
    </xf>
    <xf numFmtId="0" fontId="18" fillId="0" borderId="14" xfId="21" applyFont="1" applyBorder="1" applyAlignment="1">
      <alignment horizontal="center" vertical="top" wrapText="1"/>
    </xf>
    <xf numFmtId="0" fontId="18" fillId="10" borderId="13" xfId="21" applyFont="1" applyFill="1" applyBorder="1" applyAlignment="1">
      <alignment horizontal="center" vertical="top" wrapText="1"/>
    </xf>
    <xf numFmtId="167" fontId="19" fillId="10" borderId="10" xfId="21" applyNumberFormat="1" applyFont="1" applyFill="1" applyBorder="1" applyAlignment="1" applyProtection="1">
      <alignment horizontal="center" vertical="top" wrapText="1"/>
      <protection locked="0"/>
    </xf>
    <xf numFmtId="0" fontId="21" fillId="15" borderId="0" xfId="0" applyFont="1" applyFill="1" applyAlignment="1">
      <alignment horizontal="center" vertical="top" wrapText="1"/>
    </xf>
    <xf numFmtId="0" fontId="18" fillId="16" borderId="14" xfId="21" applyFont="1" applyFill="1" applyBorder="1" applyAlignment="1"/>
    <xf numFmtId="0" fontId="18" fillId="16" borderId="15" xfId="21" applyFont="1" applyFill="1" applyBorder="1" applyAlignment="1"/>
    <xf numFmtId="0" fontId="19" fillId="16" borderId="15" xfId="21" applyFont="1" applyFill="1" applyBorder="1" applyAlignment="1"/>
    <xf numFmtId="0" fontId="22" fillId="17" borderId="12" xfId="21" applyFont="1" applyFill="1" applyBorder="1" applyAlignment="1">
      <alignment vertical="center"/>
    </xf>
    <xf numFmtId="0" fontId="22" fillId="17" borderId="17" xfId="21" applyFont="1" applyFill="1" applyBorder="1" applyAlignment="1">
      <alignment vertical="center"/>
    </xf>
    <xf numFmtId="0" fontId="19" fillId="17" borderId="17" xfId="21" applyFont="1" applyFill="1" applyBorder="1" applyAlignment="1">
      <alignment vertical="center"/>
    </xf>
    <xf numFmtId="0" fontId="20" fillId="0" borderId="0" xfId="21" applyFont="1"/>
    <xf numFmtId="0" fontId="20" fillId="0" borderId="0" xfId="21" applyFont="1" applyAlignment="1">
      <alignment horizontal="left"/>
    </xf>
    <xf numFmtId="0" fontId="23" fillId="0" borderId="19" xfId="21" applyFont="1" applyBorder="1" applyAlignment="1">
      <alignment vertical="center" wrapText="1"/>
    </xf>
    <xf numFmtId="167" fontId="24" fillId="0" borderId="0" xfId="0" applyNumberFormat="1" applyFont="1" applyBorder="1"/>
    <xf numFmtId="167" fontId="24" fillId="10" borderId="20" xfId="21" applyNumberFormat="1" applyFont="1" applyFill="1" applyBorder="1" applyProtection="1">
      <protection locked="0"/>
    </xf>
    <xf numFmtId="0" fontId="25" fillId="15" borderId="0" xfId="0" applyFont="1" applyFill="1"/>
    <xf numFmtId="167" fontId="0" fillId="0" borderId="0" xfId="0" applyNumberFormat="1"/>
    <xf numFmtId="0" fontId="26" fillId="0" borderId="19" xfId="21" applyFont="1" applyBorder="1" applyAlignment="1">
      <alignment vertical="center" wrapText="1"/>
    </xf>
    <xf numFmtId="0" fontId="12" fillId="0" borderId="0" xfId="0" applyFont="1"/>
    <xf numFmtId="169" fontId="12" fillId="0" borderId="0" xfId="0" applyNumberFormat="1" applyFont="1"/>
    <xf numFmtId="0" fontId="27" fillId="0" borderId="0" xfId="21" applyFont="1"/>
    <xf numFmtId="0" fontId="27" fillId="0" borderId="0" xfId="21" applyFont="1" applyAlignment="1">
      <alignment horizontal="left"/>
    </xf>
    <xf numFmtId="0" fontId="22" fillId="16" borderId="13" xfId="21" applyFont="1" applyFill="1" applyBorder="1" applyAlignment="1">
      <alignment vertical="center"/>
    </xf>
    <xf numFmtId="167" fontId="18" fillId="16" borderId="15" xfId="21" applyNumberFormat="1" applyFont="1" applyFill="1" applyBorder="1"/>
    <xf numFmtId="167" fontId="19" fillId="16" borderId="15" xfId="21" applyNumberFormat="1" applyFont="1" applyFill="1" applyBorder="1"/>
    <xf numFmtId="168" fontId="19" fillId="16" borderId="22" xfId="21" applyNumberFormat="1" applyFont="1" applyFill="1" applyBorder="1"/>
    <xf numFmtId="0" fontId="10" fillId="0" borderId="0" xfId="21"/>
    <xf numFmtId="0" fontId="18" fillId="18" borderId="11" xfId="21" applyFont="1" applyFill="1" applyBorder="1"/>
    <xf numFmtId="167" fontId="20" fillId="18" borderId="17" xfId="21" applyNumberFormat="1" applyFont="1" applyFill="1" applyBorder="1"/>
    <xf numFmtId="167" fontId="18" fillId="18" borderId="17" xfId="21" applyNumberFormat="1" applyFont="1" applyFill="1" applyBorder="1" applyProtection="1">
      <protection locked="0"/>
    </xf>
    <xf numFmtId="167" fontId="28" fillId="18" borderId="17" xfId="21" applyNumberFormat="1" applyFont="1" applyFill="1" applyBorder="1" applyProtection="1">
      <protection locked="0"/>
    </xf>
    <xf numFmtId="167" fontId="20" fillId="19" borderId="0" xfId="21" applyNumberFormat="1" applyFont="1" applyFill="1" applyBorder="1" applyProtection="1">
      <protection locked="0"/>
    </xf>
    <xf numFmtId="167" fontId="20" fillId="0" borderId="19" xfId="21" applyNumberFormat="1" applyFont="1" applyBorder="1" applyAlignment="1">
      <alignment horizontal="left" vertical="top" wrapText="1"/>
    </xf>
    <xf numFmtId="167" fontId="20" fillId="0" borderId="0" xfId="21" applyNumberFormat="1" applyFont="1" applyBorder="1"/>
    <xf numFmtId="167" fontId="20" fillId="0" borderId="0" xfId="21" applyNumberFormat="1" applyFont="1" applyBorder="1" applyProtection="1">
      <protection locked="0"/>
    </xf>
    <xf numFmtId="167" fontId="20" fillId="0" borderId="0" xfId="21" applyNumberFormat="1" applyFont="1" applyBorder="1" applyProtection="1">
      <protection locked="0"/>
    </xf>
    <xf numFmtId="0" fontId="22" fillId="18" borderId="13" xfId="21" applyFont="1" applyFill="1" applyBorder="1" applyAlignment="1">
      <alignment vertical="center"/>
    </xf>
    <xf numFmtId="167" fontId="18" fillId="18" borderId="15" xfId="21" applyNumberFormat="1" applyFont="1" applyFill="1" applyBorder="1"/>
    <xf numFmtId="167" fontId="20" fillId="18" borderId="15" xfId="21" applyNumberFormat="1" applyFont="1" applyFill="1" applyBorder="1" applyProtection="1">
      <protection locked="0"/>
    </xf>
    <xf numFmtId="167" fontId="28" fillId="18" borderId="15" xfId="21" applyNumberFormat="1" applyFont="1" applyFill="1" applyBorder="1" applyProtection="1">
      <protection locked="0"/>
    </xf>
    <xf numFmtId="168" fontId="28" fillId="18" borderId="16" xfId="21" applyNumberFormat="1" applyFont="1" applyFill="1" applyBorder="1" applyProtection="1">
      <protection locked="0"/>
    </xf>
    <xf numFmtId="0" fontId="29" fillId="0" borderId="0" xfId="21" applyFont="1"/>
    <xf numFmtId="0" fontId="20" fillId="0" borderId="0" xfId="21" applyFont="1" applyAlignment="1">
      <alignment vertical="top"/>
    </xf>
    <xf numFmtId="167" fontId="20" fillId="18" borderId="18" xfId="21" applyNumberFormat="1" applyFont="1" applyFill="1" applyBorder="1" applyAlignment="1">
      <alignment horizontal="center" vertical="top" wrapText="1"/>
    </xf>
    <xf numFmtId="167" fontId="28" fillId="0" borderId="0" xfId="21" applyNumberFormat="1" applyFont="1" applyBorder="1" applyAlignment="1" applyProtection="1">
      <alignment vertical="top"/>
      <protection locked="0"/>
    </xf>
    <xf numFmtId="167" fontId="20" fillId="0" borderId="18" xfId="21" applyNumberFormat="1" applyFont="1" applyBorder="1" applyProtection="1">
      <protection locked="0"/>
    </xf>
    <xf numFmtId="167" fontId="28" fillId="0" borderId="0" xfId="21" applyNumberFormat="1" applyFont="1" applyBorder="1" applyProtection="1">
      <protection locked="0"/>
    </xf>
    <xf numFmtId="168" fontId="28" fillId="0" borderId="0" xfId="18" applyNumberFormat="1" applyFont="1" applyBorder="1" applyAlignment="1" applyProtection="1">
      <protection locked="0"/>
    </xf>
    <xf numFmtId="167" fontId="20" fillId="0" borderId="21" xfId="21" applyNumberFormat="1" applyFont="1" applyBorder="1" applyProtection="1">
      <protection locked="0"/>
    </xf>
    <xf numFmtId="0" fontId="0" fillId="0" borderId="13" xfId="0" applyFont="1" applyBorder="1"/>
    <xf numFmtId="167" fontId="20" fillId="0" borderId="16" xfId="21" applyNumberFormat="1" applyFont="1" applyBorder="1" applyProtection="1">
      <protection locked="0"/>
    </xf>
    <xf numFmtId="0" fontId="18" fillId="0" borderId="0" xfId="0" applyFont="1"/>
    <xf numFmtId="0" fontId="5" fillId="0" borderId="0" xfId="0" applyFont="1"/>
    <xf numFmtId="0" fontId="26" fillId="0" borderId="0" xfId="0" applyFont="1"/>
    <xf numFmtId="14" fontId="0" fillId="0" borderId="0" xfId="0" applyNumberFormat="1"/>
    <xf numFmtId="0" fontId="0" fillId="0" borderId="0" xfId="0"/>
    <xf numFmtId="0" fontId="30" fillId="0" borderId="0" xfId="0" applyFont="1" applyAlignment="1">
      <alignment horizontal="left"/>
    </xf>
    <xf numFmtId="164" fontId="0" fillId="0" borderId="0" xfId="1" applyFont="1" applyBorder="1" applyAlignment="1" applyProtection="1"/>
    <xf numFmtId="0" fontId="18" fillId="0" borderId="11" xfId="0" applyFont="1" applyBorder="1" applyAlignment="1">
      <alignment horizontal="left" vertical="top"/>
    </xf>
    <xf numFmtId="0" fontId="31" fillId="0" borderId="21" xfId="0" applyFont="1" applyBorder="1" applyAlignment="1">
      <alignment horizontal="center" vertical="top"/>
    </xf>
    <xf numFmtId="14" fontId="31" fillId="0" borderId="23" xfId="0" applyNumberFormat="1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164" fontId="32" fillId="0" borderId="19" xfId="1" applyFont="1" applyBorder="1" applyAlignment="1" applyProtection="1">
      <alignment horizontal="center" vertical="top" wrapText="1"/>
    </xf>
    <xf numFmtId="164" fontId="18" fillId="0" borderId="11" xfId="1" applyFont="1" applyBorder="1" applyAlignment="1" applyProtection="1">
      <alignment horizontal="center" vertical="top" wrapText="1"/>
    </xf>
    <xf numFmtId="0" fontId="5" fillId="20" borderId="0" xfId="0" applyFont="1" applyFill="1" applyAlignment="1">
      <alignment wrapText="1"/>
    </xf>
    <xf numFmtId="170" fontId="5" fillId="20" borderId="0" xfId="0" applyNumberFormat="1" applyFont="1" applyFill="1" applyAlignment="1">
      <alignment wrapText="1"/>
    </xf>
    <xf numFmtId="164" fontId="5" fillId="20" borderId="0" xfId="1" applyFont="1" applyFill="1" applyBorder="1" applyAlignment="1" applyProtection="1">
      <alignment wrapText="1"/>
    </xf>
    <xf numFmtId="167" fontId="24" fillId="10" borderId="0" xfId="0" applyNumberFormat="1" applyFont="1" applyFill="1" applyBorder="1" applyProtection="1">
      <protection locked="0"/>
    </xf>
    <xf numFmtId="168" fontId="24" fillId="10" borderId="21" xfId="2" applyNumberFormat="1" applyFont="1" applyFill="1" applyBorder="1" applyAlignment="1" applyProtection="1">
      <protection locked="0"/>
    </xf>
    <xf numFmtId="0" fontId="18" fillId="0" borderId="11" xfId="1" applyNumberFormat="1" applyFont="1" applyBorder="1" applyAlignment="1" applyProtection="1">
      <alignment vertical="top" wrapText="1"/>
    </xf>
    <xf numFmtId="0" fontId="5" fillId="20" borderId="0" xfId="1" applyNumberFormat="1" applyFont="1" applyFill="1" applyBorder="1" applyAlignment="1" applyProtection="1">
      <alignment wrapText="1"/>
    </xf>
    <xf numFmtId="0" fontId="0" fillId="0" borderId="0" xfId="1" applyNumberFormat="1" applyFont="1" applyBorder="1" applyAlignment="1" applyProtection="1"/>
    <xf numFmtId="0" fontId="0" fillId="0" borderId="0" xfId="0" applyAlignment="1">
      <alignment wrapText="1"/>
    </xf>
    <xf numFmtId="0" fontId="18" fillId="0" borderId="0" xfId="1" applyNumberFormat="1" applyFont="1" applyFill="1" applyBorder="1" applyAlignment="1" applyProtection="1">
      <alignment vertical="top" wrapText="1"/>
    </xf>
    <xf numFmtId="164" fontId="32" fillId="0" borderId="0" xfId="1" applyFont="1" applyFill="1" applyBorder="1" applyAlignment="1" applyProtection="1">
      <alignment horizontal="center" vertical="top" wrapText="1"/>
    </xf>
    <xf numFmtId="164" fontId="18" fillId="0" borderId="0" xfId="1" applyFont="1" applyFill="1" applyBorder="1" applyAlignment="1" applyProtection="1">
      <alignment horizontal="center" vertical="top" wrapText="1"/>
    </xf>
    <xf numFmtId="0" fontId="33" fillId="0" borderId="0" xfId="1" applyNumberFormat="1" applyFont="1" applyFill="1" applyBorder="1" applyAlignment="1" applyProtection="1"/>
    <xf numFmtId="164" fontId="0" fillId="0" borderId="0" xfId="1" applyFont="1" applyFill="1" applyBorder="1" applyAlignment="1" applyProtection="1"/>
    <xf numFmtId="0" fontId="0" fillId="0" borderId="0" xfId="1" applyNumberFormat="1" applyFont="1" applyFill="1" applyBorder="1" applyAlignment="1" applyProtection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5" fillId="0" borderId="0" xfId="0" applyFont="1" applyFill="1" applyBorder="1"/>
    <xf numFmtId="0" fontId="26" fillId="0" borderId="0" xfId="21" applyFont="1" applyFill="1" applyBorder="1" applyAlignment="1">
      <alignment vertical="center" wrapText="1"/>
    </xf>
    <xf numFmtId="0" fontId="23" fillId="0" borderId="0" xfId="21" applyFont="1" applyFill="1" applyBorder="1" applyAlignment="1">
      <alignment vertical="center" wrapText="1"/>
    </xf>
    <xf numFmtId="167" fontId="20" fillId="0" borderId="0" xfId="21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/>
    </xf>
    <xf numFmtId="167" fontId="24" fillId="0" borderId="14" xfId="0" applyNumberFormat="1" applyFont="1" applyBorder="1"/>
    <xf numFmtId="164" fontId="34" fillId="0" borderId="0" xfId="1" applyBorder="1"/>
    <xf numFmtId="164" fontId="34" fillId="0" borderId="0" xfId="1" applyBorder="1" applyProtection="1"/>
    <xf numFmtId="164" fontId="35" fillId="0" borderId="23" xfId="1" applyFont="1" applyBorder="1" applyProtection="1"/>
    <xf numFmtId="164" fontId="35" fillId="0" borderId="25" xfId="1" applyFont="1" applyBorder="1" applyProtection="1"/>
    <xf numFmtId="168" fontId="20" fillId="0" borderId="21" xfId="2" applyNumberFormat="1" applyFont="1" applyBorder="1" applyAlignment="1" applyProtection="1">
      <protection locked="0"/>
    </xf>
    <xf numFmtId="0" fontId="36" fillId="20" borderId="19" xfId="21" applyFont="1" applyFill="1" applyBorder="1" applyAlignment="1">
      <alignment horizontal="left" vertical="center" wrapText="1"/>
    </xf>
    <xf numFmtId="0" fontId="18" fillId="18" borderId="10" xfId="21" applyFont="1" applyFill="1" applyBorder="1" applyAlignment="1">
      <alignment horizontal="center" vertical="top"/>
    </xf>
    <xf numFmtId="0" fontId="18" fillId="10" borderId="10" xfId="21" applyFont="1" applyFill="1" applyBorder="1" applyAlignment="1">
      <alignment horizontal="center" vertical="top" wrapText="1"/>
    </xf>
    <xf numFmtId="167" fontId="19" fillId="10" borderId="10" xfId="21" applyNumberFormat="1" applyFont="1" applyFill="1" applyBorder="1" applyAlignment="1" applyProtection="1">
      <alignment horizontal="center" vertical="top"/>
      <protection locked="0"/>
    </xf>
    <xf numFmtId="0" fontId="18" fillId="10" borderId="10" xfId="21" applyFont="1" applyFill="1" applyBorder="1" applyAlignment="1">
      <alignment horizontal="center"/>
    </xf>
  </cellXfs>
  <cellStyles count="33">
    <cellStyle name="Akzent1 2" xfId="3"/>
    <cellStyle name="Akzent2 2" xfId="4"/>
    <cellStyle name="Akzent3 2" xfId="5"/>
    <cellStyle name="Akzent4 2" xfId="6"/>
    <cellStyle name="Akzent5 2" xfId="7"/>
    <cellStyle name="Akzent6 2" xfId="8"/>
    <cellStyle name="Ausgabe 2" xfId="9"/>
    <cellStyle name="Berechnung 2" xfId="10"/>
    <cellStyle name="Eingabe 2" xfId="11"/>
    <cellStyle name="Ergebnis 2" xfId="12"/>
    <cellStyle name="Erklärender Text 2" xfId="13"/>
    <cellStyle name="Euro" xfId="14"/>
    <cellStyle name="Gut 2" xfId="15"/>
    <cellStyle name="Neutral 2" xfId="16"/>
    <cellStyle name="Notiz 2" xfId="17"/>
    <cellStyle name="Prozent" xfId="2" builtinId="5"/>
    <cellStyle name="Prozent 2" xfId="18"/>
    <cellStyle name="Schlecht 2" xfId="19"/>
    <cellStyle name="Standard" xfId="0" builtinId="0"/>
    <cellStyle name="Standard 2" xfId="20"/>
    <cellStyle name="Standard 3" xfId="21"/>
    <cellStyle name="Standard 4" xfId="22"/>
    <cellStyle name="Überschrift 1 2" xfId="28"/>
    <cellStyle name="Überschrift 2 2" xfId="29"/>
    <cellStyle name="Überschrift 3 2" xfId="30"/>
    <cellStyle name="Überschrift 4 2" xfId="31"/>
    <cellStyle name="Überschrift 5" xfId="32"/>
    <cellStyle name="Verknüpfte Zelle 2" xfId="23"/>
    <cellStyle name="Währung" xfId="1" builtinId="4"/>
    <cellStyle name="Währung 2" xfId="25"/>
    <cellStyle name="Währung 3" xfId="26"/>
    <cellStyle name="Warnender Text 2" xfId="24"/>
    <cellStyle name="Zelle überprüfen 2" xfId="27"/>
  </cellStyles>
  <dxfs count="3">
    <dxf>
      <font>
        <color rgb="FFFFFFFF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FDEADA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2D050"/>
      <rgbColor rgb="FFFF99CC"/>
      <rgbColor rgb="FFE6B9B8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90" zoomScaleNormal="90" workbookViewId="0">
      <selection activeCell="C7" sqref="C7"/>
    </sheetView>
  </sheetViews>
  <sheetFormatPr baseColWidth="10" defaultColWidth="10.5703125" defaultRowHeight="15"/>
  <cols>
    <col min="1" max="1" width="3.28515625" customWidth="1"/>
    <col min="2" max="2" width="7.28515625" customWidth="1"/>
    <col min="3" max="3" width="27" customWidth="1"/>
    <col min="4" max="4" width="13.140625" customWidth="1"/>
    <col min="5" max="5" width="14.42578125" customWidth="1"/>
    <col min="6" max="6" width="16.5703125" style="1" customWidth="1"/>
    <col min="7" max="7" width="11.85546875" style="1" customWidth="1"/>
    <col min="8" max="8" width="20.7109375" customWidth="1"/>
  </cols>
  <sheetData>
    <row r="1" spans="1:12" ht="15" customHeight="1">
      <c r="A1" s="103" t="s">
        <v>0</v>
      </c>
      <c r="B1" s="103"/>
      <c r="C1" s="2" t="s">
        <v>1</v>
      </c>
      <c r="D1" s="3" t="s">
        <v>2</v>
      </c>
      <c r="E1" s="4" t="s">
        <v>3</v>
      </c>
      <c r="F1" s="104" t="s">
        <v>4</v>
      </c>
      <c r="G1" s="104"/>
      <c r="H1" s="5" t="s">
        <v>5</v>
      </c>
    </row>
    <row r="2" spans="1:12">
      <c r="A2" s="103"/>
      <c r="B2" s="103"/>
      <c r="C2" s="6"/>
      <c r="D2" s="7"/>
      <c r="E2" s="8">
        <v>2024</v>
      </c>
      <c r="F2" s="9" t="s">
        <v>6</v>
      </c>
      <c r="G2" s="9" t="s">
        <v>7</v>
      </c>
      <c r="H2" s="10" t="s">
        <v>8</v>
      </c>
    </row>
    <row r="3" spans="1:12">
      <c r="A3" s="103"/>
      <c r="B3" s="103"/>
      <c r="C3" s="11" t="s">
        <v>9</v>
      </c>
      <c r="D3" s="12"/>
      <c r="E3" s="12"/>
      <c r="F3" s="13"/>
      <c r="G3" s="13"/>
    </row>
    <row r="4" spans="1:12">
      <c r="A4" s="105" t="s">
        <v>10</v>
      </c>
      <c r="B4" s="105"/>
      <c r="C4" s="14" t="s">
        <v>11</v>
      </c>
      <c r="D4" s="15"/>
      <c r="E4" s="15"/>
      <c r="F4" s="16"/>
      <c r="G4" s="16"/>
    </row>
    <row r="5" spans="1:12" ht="30" customHeight="1">
      <c r="A5" s="17">
        <v>12</v>
      </c>
      <c r="B5" s="18">
        <v>11</v>
      </c>
      <c r="C5" s="19" t="s">
        <v>12</v>
      </c>
      <c r="D5" s="20">
        <f>SUMIF('Belegliste Projekt'!A:A,$C5,'Belegliste Projekt'!G:G)</f>
        <v>0</v>
      </c>
      <c r="E5" s="21">
        <v>12000</v>
      </c>
      <c r="F5" s="75">
        <f t="shared" ref="F5:F17" si="0">E5-D5</f>
        <v>12000</v>
      </c>
      <c r="G5" s="76">
        <f t="shared" ref="G5:G11" si="1">D5/E5</f>
        <v>0</v>
      </c>
      <c r="H5" s="22" t="str">
        <f t="shared" ref="H5:H12" si="2">IF(G5&gt;120%,"Umwidmung erforderlich"," ")</f>
        <v xml:space="preserve"> </v>
      </c>
      <c r="I5" s="23"/>
      <c r="J5" s="23"/>
    </row>
    <row r="6" spans="1:12" ht="30" customHeight="1">
      <c r="A6" s="17">
        <v>12</v>
      </c>
      <c r="B6" s="18">
        <v>11</v>
      </c>
      <c r="C6" s="19" t="s">
        <v>47</v>
      </c>
      <c r="D6" s="20">
        <f>SUMIF('Belegliste Projekt'!A:A,$C6,'Belegliste Projekt'!G:G)</f>
        <v>0</v>
      </c>
      <c r="E6" s="21">
        <v>12000</v>
      </c>
      <c r="F6" s="75">
        <f t="shared" si="0"/>
        <v>12000</v>
      </c>
      <c r="G6" s="76">
        <f t="shared" si="1"/>
        <v>0</v>
      </c>
      <c r="H6" s="22" t="str">
        <f t="shared" si="2"/>
        <v xml:space="preserve"> </v>
      </c>
      <c r="I6" s="23"/>
      <c r="J6" s="23"/>
    </row>
    <row r="7" spans="1:12" ht="30" customHeight="1">
      <c r="A7" s="17">
        <v>12</v>
      </c>
      <c r="B7" s="18">
        <v>41</v>
      </c>
      <c r="C7" s="24" t="s">
        <v>46</v>
      </c>
      <c r="D7" s="20">
        <f>SUMIF('Belegliste Projekt'!A:A,$C7,'Belegliste Projekt'!G:G)</f>
        <v>300</v>
      </c>
      <c r="E7" s="21">
        <v>2000</v>
      </c>
      <c r="F7" s="75">
        <f t="shared" si="0"/>
        <v>1700</v>
      </c>
      <c r="G7" s="76">
        <f t="shared" si="1"/>
        <v>0.15</v>
      </c>
      <c r="H7" s="22" t="str">
        <f t="shared" si="2"/>
        <v xml:space="preserve"> </v>
      </c>
      <c r="I7" s="25"/>
      <c r="J7" s="25"/>
      <c r="K7" s="25"/>
    </row>
    <row r="8" spans="1:12" ht="30" customHeight="1">
      <c r="A8" s="17">
        <v>12</v>
      </c>
      <c r="B8" s="18">
        <v>31</v>
      </c>
      <c r="C8" s="24" t="s">
        <v>43</v>
      </c>
      <c r="D8" s="20">
        <f>SUMIF('Belegliste Projekt'!A:A,$C8,'Belegliste Projekt'!G:G)</f>
        <v>0</v>
      </c>
      <c r="E8" s="21">
        <v>1000</v>
      </c>
      <c r="F8" s="75">
        <f t="shared" si="0"/>
        <v>1000</v>
      </c>
      <c r="G8" s="76">
        <f t="shared" si="1"/>
        <v>0</v>
      </c>
      <c r="H8" s="22" t="str">
        <f t="shared" si="2"/>
        <v xml:space="preserve"> </v>
      </c>
      <c r="I8" s="25"/>
      <c r="J8" s="25"/>
      <c r="K8" s="25"/>
      <c r="L8" s="25"/>
    </row>
    <row r="9" spans="1:12" ht="30" customHeight="1">
      <c r="A9" s="17">
        <v>12</v>
      </c>
      <c r="B9" s="18">
        <v>34</v>
      </c>
      <c r="C9" s="24" t="s">
        <v>13</v>
      </c>
      <c r="D9" s="20">
        <f>SUMIF('Belegliste Projekt'!A:A,$C9,'Belegliste Projekt'!G:G)</f>
        <v>0</v>
      </c>
      <c r="E9" s="21">
        <v>100</v>
      </c>
      <c r="F9" s="75">
        <f t="shared" si="0"/>
        <v>100</v>
      </c>
      <c r="G9" s="76">
        <f t="shared" si="1"/>
        <v>0</v>
      </c>
      <c r="H9" s="22" t="str">
        <f t="shared" si="2"/>
        <v xml:space="preserve"> </v>
      </c>
      <c r="I9" s="25"/>
      <c r="J9" s="25"/>
      <c r="K9" s="25"/>
    </row>
    <row r="10" spans="1:12" ht="30" customHeight="1">
      <c r="A10" s="17">
        <v>12</v>
      </c>
      <c r="B10" s="18">
        <v>37</v>
      </c>
      <c r="C10" s="24" t="s">
        <v>44</v>
      </c>
      <c r="D10" s="20">
        <f>SUMIF('Belegliste Projekt'!A:A,$C10,'Belegliste Projekt'!G:G)</f>
        <v>0</v>
      </c>
      <c r="E10" s="21">
        <v>1500</v>
      </c>
      <c r="F10" s="75">
        <f t="shared" si="0"/>
        <v>1500</v>
      </c>
      <c r="G10" s="76">
        <f t="shared" si="1"/>
        <v>0</v>
      </c>
      <c r="H10" s="22" t="str">
        <f t="shared" si="2"/>
        <v xml:space="preserve"> </v>
      </c>
      <c r="I10" s="25"/>
      <c r="J10" s="25"/>
      <c r="K10" s="26"/>
    </row>
    <row r="11" spans="1:12" ht="40.5" customHeight="1">
      <c r="A11" s="17">
        <v>12</v>
      </c>
      <c r="B11" s="18">
        <v>51</v>
      </c>
      <c r="C11" s="24" t="s">
        <v>45</v>
      </c>
      <c r="D11" s="20">
        <f>SUMIF('Belegliste Projekt'!A:A,$C11,'Belegliste Projekt'!G:G)</f>
        <v>0</v>
      </c>
      <c r="E11" s="21">
        <v>1000</v>
      </c>
      <c r="F11" s="75">
        <f t="shared" si="0"/>
        <v>1000</v>
      </c>
      <c r="G11" s="76">
        <f t="shared" si="1"/>
        <v>0</v>
      </c>
      <c r="H11" s="22" t="str">
        <f t="shared" si="2"/>
        <v xml:space="preserve"> </v>
      </c>
      <c r="I11" s="25"/>
      <c r="J11" s="25"/>
      <c r="K11" s="25"/>
    </row>
    <row r="12" spans="1:12" s="62" customFormat="1" ht="40.5" customHeight="1">
      <c r="A12" s="17">
        <v>12</v>
      </c>
      <c r="B12" s="18">
        <v>39</v>
      </c>
      <c r="C12" s="24" t="s">
        <v>48</v>
      </c>
      <c r="D12" s="20">
        <f>SUMIF('Belegliste Projekt'!A:A,$C12,'Belegliste Projekt'!G:G)</f>
        <v>0</v>
      </c>
      <c r="E12" s="21">
        <f>SUM(E5:E11)*5%</f>
        <v>1480</v>
      </c>
      <c r="F12" s="75">
        <f t="shared" ref="F12" si="3">E12-D12</f>
        <v>1480</v>
      </c>
      <c r="G12" s="76">
        <f t="shared" ref="G12" si="4">D12/E12</f>
        <v>0</v>
      </c>
      <c r="H12" s="22" t="str">
        <f t="shared" si="2"/>
        <v xml:space="preserve"> </v>
      </c>
      <c r="I12" s="25"/>
      <c r="J12" s="25"/>
      <c r="K12" s="25"/>
    </row>
    <row r="13" spans="1:12">
      <c r="A13" s="27"/>
      <c r="B13" s="28"/>
      <c r="C13" s="29" t="s">
        <v>2</v>
      </c>
      <c r="D13" s="30">
        <f>SUM(D5:D11)</f>
        <v>300</v>
      </c>
      <c r="E13" s="30">
        <f>SUM(E5:E11)</f>
        <v>29600</v>
      </c>
      <c r="F13" s="31">
        <f>E13-D13</f>
        <v>29300</v>
      </c>
      <c r="G13" s="32"/>
      <c r="I13" s="25"/>
      <c r="J13" s="25"/>
      <c r="K13" s="25"/>
    </row>
    <row r="14" spans="1:12">
      <c r="A14" s="33"/>
      <c r="B14" s="18"/>
      <c r="C14" s="34" t="s">
        <v>14</v>
      </c>
      <c r="D14" s="35"/>
      <c r="E14" s="36"/>
      <c r="F14" s="37"/>
      <c r="G14" s="38" t="s">
        <v>15</v>
      </c>
    </row>
    <row r="15" spans="1:12" ht="30" customHeight="1">
      <c r="A15" s="17">
        <v>12</v>
      </c>
      <c r="B15" s="18" t="s">
        <v>16</v>
      </c>
      <c r="C15" s="39" t="s">
        <v>42</v>
      </c>
      <c r="D15" s="40">
        <f>$D$13*G15</f>
        <v>-228.04054054054052</v>
      </c>
      <c r="E15" s="41">
        <v>22500</v>
      </c>
      <c r="F15" s="42">
        <f t="shared" si="0"/>
        <v>22728.04054054054</v>
      </c>
      <c r="G15" s="100">
        <f>-E15/$E$13</f>
        <v>-0.76013513513513509</v>
      </c>
    </row>
    <row r="16" spans="1:12" ht="30" customHeight="1">
      <c r="A16" s="17">
        <v>12</v>
      </c>
      <c r="B16" s="18" t="s">
        <v>17</v>
      </c>
      <c r="C16" s="39" t="s">
        <v>41</v>
      </c>
      <c r="D16" s="40">
        <f>$D$13*G16</f>
        <v>-50.675675675675677</v>
      </c>
      <c r="E16" s="41">
        <v>5000</v>
      </c>
      <c r="F16" s="42">
        <f t="shared" si="0"/>
        <v>5050.6756756756758</v>
      </c>
      <c r="G16" s="100">
        <f t="shared" ref="G16:G17" si="5">-E16/$E$13</f>
        <v>-0.16891891891891891</v>
      </c>
    </row>
    <row r="17" spans="1:7" ht="30" customHeight="1">
      <c r="A17" s="17">
        <v>12</v>
      </c>
      <c r="B17" s="18" t="s">
        <v>18</v>
      </c>
      <c r="C17" s="39" t="s">
        <v>19</v>
      </c>
      <c r="D17" s="40">
        <f t="shared" ref="D17" si="6">$D$13*G17</f>
        <v>-21.283783783783782</v>
      </c>
      <c r="E17" s="41">
        <v>2100</v>
      </c>
      <c r="F17" s="42">
        <f t="shared" si="0"/>
        <v>2121.2837837837837</v>
      </c>
      <c r="G17" s="100">
        <f t="shared" si="5"/>
        <v>-7.0945945945945943E-2</v>
      </c>
    </row>
    <row r="18" spans="1:7">
      <c r="A18" s="33"/>
      <c r="B18" s="33"/>
      <c r="C18" s="43" t="s">
        <v>20</v>
      </c>
      <c r="D18" s="44">
        <f>SUM(D15:D16)</f>
        <v>-278.7162162162162</v>
      </c>
      <c r="E18" s="45">
        <f>SUM(E15:E17)</f>
        <v>29600</v>
      </c>
      <c r="F18" s="46"/>
      <c r="G18" s="47"/>
    </row>
    <row r="19" spans="1:7">
      <c r="A19" s="33"/>
      <c r="B19" s="33"/>
      <c r="C19" s="33"/>
      <c r="D19" s="33"/>
      <c r="E19" s="33"/>
      <c r="F19" s="48"/>
      <c r="G19" s="48"/>
    </row>
    <row r="20" spans="1:7" ht="38.25">
      <c r="A20" s="49"/>
      <c r="B20" s="49"/>
      <c r="C20" s="102" t="s">
        <v>21</v>
      </c>
      <c r="D20" s="102"/>
      <c r="E20" s="50" t="s">
        <v>22</v>
      </c>
      <c r="F20" s="51"/>
      <c r="G20" s="51"/>
    </row>
    <row r="21" spans="1:7" ht="30" customHeight="1">
      <c r="A21" s="17">
        <v>12</v>
      </c>
      <c r="B21" s="17" t="s">
        <v>16</v>
      </c>
      <c r="C21" s="39" t="s">
        <v>42</v>
      </c>
      <c r="D21" s="20">
        <f>SUMIF('Belegliste Projekt'!A:A,$C21,'Belegliste Projekt'!F:F)</f>
        <v>0</v>
      </c>
      <c r="E21" s="52">
        <f>D21-D15</f>
        <v>228.04054054054052</v>
      </c>
      <c r="F21" s="53"/>
      <c r="G21" s="54"/>
    </row>
    <row r="22" spans="1:7" ht="30" customHeight="1">
      <c r="A22" s="17">
        <v>12</v>
      </c>
      <c r="B22" s="17" t="s">
        <v>17</v>
      </c>
      <c r="C22" s="39" t="s">
        <v>23</v>
      </c>
      <c r="D22" s="20">
        <f>SUMIF('Belegliste Projekt'!A:A,$C22,'Belegliste Projekt'!F:F)</f>
        <v>0</v>
      </c>
      <c r="E22" s="55">
        <f>D22-D16</f>
        <v>50.675675675675677</v>
      </c>
      <c r="F22" s="53"/>
      <c r="G22" s="53"/>
    </row>
    <row r="23" spans="1:7">
      <c r="A23">
        <v>12</v>
      </c>
      <c r="B23" s="18" t="s">
        <v>18</v>
      </c>
      <c r="C23" s="56" t="s">
        <v>19</v>
      </c>
      <c r="D23" s="95">
        <f>SUMIF('Belegliste Projekt'!A:A,$C23,'Belegliste Projekt'!F:F)</f>
        <v>0</v>
      </c>
      <c r="E23" s="57">
        <f>D23-D17</f>
        <v>21.283783783783782</v>
      </c>
    </row>
    <row r="26" spans="1:7">
      <c r="C26" s="58" t="s">
        <v>24</v>
      </c>
      <c r="D26" s="59" t="s">
        <v>40</v>
      </c>
    </row>
    <row r="27" spans="1:7">
      <c r="C27" s="60" t="s">
        <v>25</v>
      </c>
    </row>
    <row r="28" spans="1:7">
      <c r="C28" s="60" t="s">
        <v>26</v>
      </c>
    </row>
    <row r="29" spans="1:7">
      <c r="C29" s="60" t="s">
        <v>27</v>
      </c>
      <c r="D29" s="61"/>
    </row>
    <row r="30" spans="1:7">
      <c r="C30" s="60" t="s">
        <v>28</v>
      </c>
      <c r="D30" s="61"/>
    </row>
  </sheetData>
  <mergeCells count="4">
    <mergeCell ref="C20:D20"/>
    <mergeCell ref="A1:B3"/>
    <mergeCell ref="F1:G1"/>
    <mergeCell ref="A4:B4"/>
  </mergeCells>
  <conditionalFormatting sqref="G5:G11">
    <cfRule type="cellIs" dxfId="2" priority="7" operator="greaterThanOrEqual">
      <formula>120</formula>
    </cfRule>
  </conditionalFormatting>
  <conditionalFormatting sqref="G12">
    <cfRule type="cellIs" dxfId="1" priority="1" operator="greaterThanOrEqual">
      <formula>120</formula>
    </cfRule>
  </conditionalFormatting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pane ySplit="1" topLeftCell="A2" activePane="bottomLeft" state="frozen"/>
      <selection pane="bottomLeft" activeCell="E5" sqref="E5"/>
    </sheetView>
  </sheetViews>
  <sheetFormatPr baseColWidth="10" defaultColWidth="11.28515625" defaultRowHeight="15"/>
  <cols>
    <col min="1" max="1" width="30.7109375" style="63" customWidth="1"/>
    <col min="4" max="4" width="12.85546875" customWidth="1"/>
    <col min="5" max="5" width="60.28515625" style="80" customWidth="1"/>
    <col min="6" max="7" width="15.140625" style="97" customWidth="1"/>
    <col min="8" max="8" width="31.28515625" style="79" customWidth="1"/>
    <col min="9" max="10" width="11.28515625" style="64"/>
  </cols>
  <sheetData>
    <row r="1" spans="1:11" s="59" customFormat="1">
      <c r="A1" s="65" t="s">
        <v>1</v>
      </c>
      <c r="B1" s="66" t="s">
        <v>29</v>
      </c>
      <c r="C1" s="67" t="s">
        <v>30</v>
      </c>
      <c r="D1" s="68" t="s">
        <v>31</v>
      </c>
      <c r="E1" s="69" t="s">
        <v>32</v>
      </c>
      <c r="F1" s="98" t="s">
        <v>33</v>
      </c>
      <c r="G1" s="99" t="s">
        <v>34</v>
      </c>
      <c r="H1" s="77"/>
      <c r="I1" s="70"/>
      <c r="J1" s="71"/>
    </row>
    <row r="2" spans="1:11" s="90" customFormat="1">
      <c r="A2" s="24" t="s">
        <v>46</v>
      </c>
      <c r="B2" s="87">
        <v>1241</v>
      </c>
      <c r="C2" s="88">
        <v>45003</v>
      </c>
      <c r="D2" s="87" t="s">
        <v>49</v>
      </c>
      <c r="E2" s="89" t="s">
        <v>51</v>
      </c>
      <c r="F2" s="96"/>
      <c r="G2" s="96">
        <v>300</v>
      </c>
      <c r="H2" s="81"/>
      <c r="I2" s="82"/>
      <c r="J2" s="83"/>
    </row>
    <row r="3" spans="1:11" s="90" customFormat="1">
      <c r="A3" s="24" t="s">
        <v>46</v>
      </c>
      <c r="B3" s="87">
        <v>1201</v>
      </c>
      <c r="C3" s="88">
        <v>45008</v>
      </c>
      <c r="D3" s="87" t="s">
        <v>50</v>
      </c>
      <c r="E3" s="89" t="s">
        <v>52</v>
      </c>
      <c r="F3" s="96">
        <v>4000</v>
      </c>
      <c r="G3" s="96"/>
      <c r="H3" s="81"/>
      <c r="I3" s="82"/>
      <c r="J3" s="83"/>
    </row>
    <row r="4" spans="1:11" s="90" customFormat="1">
      <c r="A4" s="92"/>
      <c r="B4" s="87"/>
      <c r="C4" s="88"/>
      <c r="D4" s="87"/>
      <c r="E4" s="89"/>
      <c r="F4" s="96"/>
      <c r="G4" s="96"/>
      <c r="H4" s="84"/>
      <c r="I4" s="85"/>
      <c r="J4" s="85"/>
      <c r="K4" s="87"/>
    </row>
    <row r="5" spans="1:11" s="87" customFormat="1">
      <c r="A5" s="92"/>
      <c r="C5" s="88"/>
      <c r="F5" s="97"/>
      <c r="G5" s="96"/>
      <c r="H5" s="86"/>
      <c r="I5" s="85"/>
      <c r="J5" s="85"/>
    </row>
    <row r="6" spans="1:11" s="87" customFormat="1">
      <c r="A6" s="92"/>
      <c r="C6" s="88"/>
      <c r="F6" s="96"/>
      <c r="G6" s="96"/>
      <c r="H6" s="86"/>
      <c r="I6" s="85"/>
      <c r="J6" s="85"/>
    </row>
    <row r="7" spans="1:11" s="87" customFormat="1">
      <c r="A7" s="91"/>
      <c r="C7" s="88"/>
      <c r="F7" s="96"/>
      <c r="G7" s="96"/>
      <c r="H7" s="86"/>
      <c r="I7" s="85"/>
      <c r="J7" s="85"/>
    </row>
    <row r="8" spans="1:11" s="90" customFormat="1">
      <c r="A8" s="93"/>
      <c r="B8" s="94"/>
      <c r="C8" s="88"/>
      <c r="D8" s="87"/>
      <c r="E8" s="89"/>
      <c r="F8" s="96"/>
      <c r="G8" s="97"/>
      <c r="H8" s="84"/>
      <c r="I8" s="85"/>
      <c r="J8" s="85"/>
      <c r="K8" s="87"/>
    </row>
    <row r="9" spans="1:11" s="90" customFormat="1">
      <c r="A9" s="93"/>
      <c r="B9" s="94"/>
      <c r="C9" s="88"/>
      <c r="D9" s="87"/>
      <c r="E9" s="89"/>
      <c r="F9" s="96"/>
      <c r="G9" s="96"/>
      <c r="H9" s="81"/>
      <c r="I9" s="82"/>
      <c r="J9" s="83"/>
    </row>
    <row r="10" spans="1:11" s="90" customFormat="1">
      <c r="A10" s="92"/>
      <c r="B10" s="87"/>
      <c r="C10" s="88"/>
      <c r="D10" s="87"/>
      <c r="E10" s="87"/>
      <c r="F10" s="96"/>
      <c r="G10" s="96"/>
      <c r="H10" s="81"/>
      <c r="I10" s="82"/>
      <c r="J10" s="83"/>
    </row>
    <row r="11" spans="1:11" s="90" customFormat="1">
      <c r="A11" s="92"/>
      <c r="B11" s="87"/>
      <c r="C11" s="88"/>
      <c r="D11" s="87"/>
      <c r="E11" s="87"/>
      <c r="F11" s="96"/>
      <c r="G11" s="96"/>
      <c r="H11" s="81"/>
      <c r="I11" s="82"/>
      <c r="J11" s="83"/>
    </row>
    <row r="12" spans="1:11" s="90" customFormat="1">
      <c r="A12" s="91"/>
      <c r="B12" s="87"/>
      <c r="C12" s="88"/>
      <c r="D12" s="87"/>
      <c r="E12" s="87"/>
      <c r="F12" s="96"/>
      <c r="G12" s="96"/>
      <c r="H12" s="81"/>
      <c r="I12" s="82"/>
      <c r="J12" s="83"/>
    </row>
    <row r="13" spans="1:11" s="90" customFormat="1">
      <c r="A13" s="92"/>
      <c r="B13" s="87"/>
      <c r="C13" s="88"/>
      <c r="D13" s="87"/>
      <c r="E13" s="87"/>
      <c r="F13" s="96"/>
      <c r="G13" s="96"/>
      <c r="H13" s="81"/>
      <c r="I13" s="82"/>
      <c r="J13" s="83"/>
    </row>
    <row r="14" spans="1:11" s="90" customFormat="1">
      <c r="A14" s="92"/>
      <c r="B14" s="87"/>
      <c r="C14" s="88"/>
      <c r="D14" s="87"/>
      <c r="E14" s="87"/>
      <c r="F14" s="96"/>
      <c r="G14" s="96"/>
      <c r="H14" s="81"/>
      <c r="I14" s="82"/>
      <c r="J14" s="83"/>
    </row>
    <row r="15" spans="1:11" s="90" customFormat="1">
      <c r="A15" s="91"/>
      <c r="B15" s="87"/>
      <c r="C15" s="88"/>
      <c r="D15" s="87"/>
      <c r="E15" s="87"/>
      <c r="F15" s="96"/>
      <c r="G15" s="96"/>
      <c r="H15" s="81"/>
      <c r="I15" s="82"/>
      <c r="J15" s="83"/>
    </row>
    <row r="16" spans="1:11" s="90" customFormat="1">
      <c r="A16" s="91"/>
      <c r="B16" s="87"/>
      <c r="C16" s="88"/>
      <c r="D16" s="87"/>
      <c r="E16" s="87"/>
      <c r="F16" s="96"/>
      <c r="G16" s="96"/>
      <c r="H16" s="81"/>
      <c r="I16" s="82"/>
      <c r="J16" s="83"/>
    </row>
    <row r="17" spans="1:10" s="90" customFormat="1">
      <c r="A17" s="93"/>
      <c r="B17" s="87"/>
      <c r="C17" s="88"/>
      <c r="D17" s="87"/>
      <c r="E17" s="87"/>
      <c r="F17" s="96"/>
      <c r="G17" s="96"/>
      <c r="H17" s="81"/>
      <c r="I17" s="82"/>
      <c r="J17" s="83"/>
    </row>
    <row r="18" spans="1:10" s="90" customFormat="1">
      <c r="A18" s="92"/>
      <c r="B18" s="87"/>
      <c r="C18" s="88"/>
      <c r="D18" s="87"/>
      <c r="E18" s="87"/>
      <c r="F18" s="96"/>
      <c r="G18" s="96"/>
      <c r="H18" s="81"/>
      <c r="I18" s="82"/>
      <c r="J18" s="83"/>
    </row>
    <row r="19" spans="1:10" s="90" customFormat="1">
      <c r="A19" s="92"/>
      <c r="B19" s="87"/>
      <c r="C19" s="88"/>
      <c r="D19" s="87"/>
      <c r="E19" s="87"/>
      <c r="F19" s="96"/>
      <c r="G19" s="96"/>
      <c r="H19" s="81"/>
      <c r="I19" s="82"/>
      <c r="J19" s="83"/>
    </row>
    <row r="20" spans="1:10" s="90" customFormat="1">
      <c r="A20" s="92"/>
      <c r="B20" s="87"/>
      <c r="C20" s="88"/>
      <c r="D20" s="87"/>
      <c r="E20" s="87"/>
      <c r="F20" s="96"/>
      <c r="G20" s="96"/>
      <c r="H20" s="81"/>
      <c r="I20" s="82"/>
      <c r="J20" s="83"/>
    </row>
    <row r="21" spans="1:10" s="90" customFormat="1">
      <c r="A21" s="92"/>
      <c r="B21" s="87"/>
      <c r="C21" s="88"/>
      <c r="D21" s="87"/>
      <c r="E21" s="87"/>
      <c r="F21" s="96"/>
      <c r="G21" s="96"/>
      <c r="H21" s="81"/>
      <c r="I21" s="82"/>
      <c r="J21" s="83"/>
    </row>
    <row r="22" spans="1:10" s="90" customFormat="1">
      <c r="A22" s="92"/>
      <c r="B22" s="87"/>
      <c r="C22" s="88"/>
      <c r="D22" s="87"/>
      <c r="E22" s="87"/>
      <c r="F22" s="96"/>
      <c r="G22" s="96"/>
      <c r="H22" s="81"/>
      <c r="I22" s="82"/>
      <c r="J22" s="83"/>
    </row>
    <row r="23" spans="1:10" ht="60">
      <c r="A23" s="101" t="s">
        <v>35</v>
      </c>
      <c r="B23" s="72"/>
      <c r="C23" s="73" t="s">
        <v>36</v>
      </c>
      <c r="D23" s="72"/>
      <c r="E23" s="72" t="s">
        <v>37</v>
      </c>
      <c r="F23" s="72"/>
      <c r="G23" s="72" t="s">
        <v>38</v>
      </c>
      <c r="H23" s="78" t="s">
        <v>39</v>
      </c>
      <c r="I23" s="74"/>
    </row>
  </sheetData>
  <autoFilter ref="A1:M23">
    <sortState ref="A2:L47">
      <sortCondition ref="C1:C47"/>
    </sortState>
  </autoFilter>
  <conditionalFormatting sqref="B5:D7">
    <cfRule type="cellIs" dxfId="0" priority="14" operator="lessThanOrEqual">
      <formula>0</formula>
    </cfRule>
  </conditionalFormatting>
  <pageMargins left="0.70833333333333304" right="0.70833333333333304" top="0.78749999999999998" bottom="0.78749999999999998" header="0.51180555555555496" footer="0.51180555555555496"/>
  <pageSetup paperSize="9" firstPageNumber="0" fitToHeight="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Projekt</vt:lpstr>
      <vt:lpstr>Belegliste Projekt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karenleonhardt</dc:creator>
  <dc:description/>
  <cp:lastModifiedBy>Caro-VW</cp:lastModifiedBy>
  <cp:revision>0</cp:revision>
  <cp:lastPrinted>2017-12-11T11:52:48Z</cp:lastPrinted>
  <dcterms:created xsi:type="dcterms:W3CDTF">2015-02-09T14:21:26Z</dcterms:created>
  <dcterms:modified xsi:type="dcterms:W3CDTF">2024-03-27T09:51:33Z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