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o-VW\Documents\Fortbildung\Vereinsforum 2024\"/>
    </mc:Choice>
  </mc:AlternateContent>
  <bookViews>
    <workbookView xWindow="0" yWindow="0" windowWidth="6060" windowHeight="9000" tabRatio="868" activeTab="1"/>
  </bookViews>
  <sheets>
    <sheet name="Liquiditätsvorschau 2024" sheetId="9" r:id="rId1"/>
    <sheet name="Liquiditätsvorschau Zsmfassung" sheetId="13" r:id="rId2"/>
  </sheets>
  <definedNames>
    <definedName name="_xlnm._FilterDatabase" localSheetId="0" hidden="1">'Liquiditätsvorschau 2024'!$A$1:$A$45</definedName>
  </definedNames>
  <calcPr calcId="162913"/>
</workbook>
</file>

<file path=xl/calcChain.xml><?xml version="1.0" encoding="utf-8"?>
<calcChain xmlns="http://schemas.openxmlformats.org/spreadsheetml/2006/main">
  <c r="D29" i="9" l="1"/>
  <c r="Q24" i="9"/>
  <c r="F9" i="9"/>
  <c r="B7" i="13" l="1"/>
  <c r="Q23" i="9" l="1"/>
  <c r="F19" i="9"/>
  <c r="G19" i="9"/>
  <c r="H19" i="9"/>
  <c r="I19" i="9"/>
  <c r="J19" i="9"/>
  <c r="K19" i="9"/>
  <c r="L19" i="9"/>
  <c r="M19" i="9"/>
  <c r="N19" i="9"/>
  <c r="O19" i="9"/>
  <c r="P19" i="9"/>
  <c r="E19" i="9"/>
  <c r="P18" i="9"/>
  <c r="N18" i="9"/>
  <c r="L18" i="9"/>
  <c r="J18" i="9"/>
  <c r="H18" i="9"/>
  <c r="F18" i="9"/>
  <c r="Q20" i="9"/>
  <c r="Q17" i="9"/>
  <c r="P15" i="9"/>
  <c r="N15" i="9"/>
  <c r="L15" i="9"/>
  <c r="J15" i="9"/>
  <c r="H15" i="9"/>
  <c r="F15" i="9"/>
  <c r="F34" i="9" l="1"/>
  <c r="Q9" i="9"/>
  <c r="E34" i="9"/>
  <c r="Q36" i="9"/>
  <c r="Q19" i="9"/>
  <c r="Q18" i="9"/>
  <c r="D17" i="13" l="1"/>
  <c r="D16" i="13"/>
  <c r="D15" i="13"/>
  <c r="D14" i="13"/>
  <c r="D13" i="13"/>
  <c r="D12" i="13"/>
  <c r="D11" i="13"/>
  <c r="D10" i="13"/>
  <c r="D7" i="13"/>
  <c r="G80" i="9"/>
  <c r="D18" i="13"/>
  <c r="D9" i="13"/>
  <c r="G34" i="9"/>
  <c r="C9" i="13" s="1"/>
  <c r="E38" i="9"/>
  <c r="Q28" i="9"/>
  <c r="Q27" i="9"/>
  <c r="Q25" i="9"/>
  <c r="Q22" i="9"/>
  <c r="H34" i="9"/>
  <c r="C10" i="13" s="1"/>
  <c r="K34" i="9"/>
  <c r="C13" i="13" s="1"/>
  <c r="Q15" i="9"/>
  <c r="Q13" i="9"/>
  <c r="Q12" i="9"/>
  <c r="M34" i="9" l="1"/>
  <c r="C15" i="13" s="1"/>
  <c r="J34" i="9"/>
  <c r="C12" i="13" s="1"/>
  <c r="L34" i="9"/>
  <c r="C14" i="13" s="1"/>
  <c r="O34" i="9"/>
  <c r="C17" i="13" s="1"/>
  <c r="N34" i="9"/>
  <c r="C16" i="13" s="1"/>
  <c r="P34" i="9"/>
  <c r="C18" i="13" s="1"/>
  <c r="Q10" i="9"/>
  <c r="I34" i="9"/>
  <c r="C11" i="13" s="1"/>
  <c r="D8" i="13"/>
  <c r="D19" i="13" s="1"/>
  <c r="F35" i="9"/>
  <c r="C7" i="13"/>
  <c r="E7" i="13" s="1"/>
  <c r="C8" i="13" l="1"/>
  <c r="C19" i="13" s="1"/>
  <c r="Q34" i="9"/>
  <c r="C3" i="13"/>
  <c r="F38" i="9"/>
  <c r="G35" i="9" s="1"/>
  <c r="E39" i="9"/>
  <c r="B8" i="13"/>
  <c r="E8" i="13" l="1"/>
  <c r="F39" i="9"/>
  <c r="B9" i="13"/>
  <c r="E9" i="13" s="1"/>
  <c r="G38" i="9"/>
  <c r="H35" i="9" l="1"/>
  <c r="G39" i="9"/>
  <c r="B10" i="13" l="1"/>
  <c r="E10" i="13" s="1"/>
  <c r="H38" i="9"/>
  <c r="H39" i="9" l="1"/>
  <c r="I35" i="9"/>
  <c r="I38" i="9" l="1"/>
  <c r="B11" i="13"/>
  <c r="E11" i="13" s="1"/>
  <c r="I39" i="9" l="1"/>
  <c r="J35" i="9"/>
  <c r="B12" i="13" l="1"/>
  <c r="E12" i="13" s="1"/>
  <c r="J38" i="9"/>
  <c r="J39" i="9" l="1"/>
  <c r="K35" i="9"/>
  <c r="B13" i="13" l="1"/>
  <c r="E13" i="13" s="1"/>
  <c r="K38" i="9"/>
  <c r="L35" i="9" l="1"/>
  <c r="K39" i="9"/>
  <c r="L38" i="9" l="1"/>
  <c r="B14" i="13"/>
  <c r="E14" i="13" s="1"/>
  <c r="L39" i="9" l="1"/>
  <c r="M35" i="9"/>
  <c r="M38" i="9" l="1"/>
  <c r="B15" i="13"/>
  <c r="E15" i="13" s="1"/>
  <c r="M39" i="9" l="1"/>
  <c r="N35" i="9"/>
  <c r="N38" i="9" s="1"/>
  <c r="B16" i="13" l="1"/>
  <c r="E16" i="13" s="1"/>
  <c r="O35" i="9" l="1"/>
  <c r="N39" i="9"/>
  <c r="B17" i="13" l="1"/>
  <c r="E17" i="13" s="1"/>
  <c r="O38" i="9"/>
  <c r="O39" i="9" l="1"/>
  <c r="P35" i="9"/>
  <c r="P38" i="9" s="1"/>
  <c r="B18" i="13" l="1"/>
  <c r="E18" i="13" s="1"/>
  <c r="P39" i="9" l="1"/>
</calcChain>
</file>

<file path=xl/sharedStrings.xml><?xml version="1.0" encoding="utf-8"?>
<sst xmlns="http://schemas.openxmlformats.org/spreadsheetml/2006/main" count="73" uniqueCount="56">
  <si>
    <t>Zuwendung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</si>
  <si>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</si>
  <si>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</si>
  <si>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</si>
  <si>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</si>
  <si>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</si>
  <si>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</si>
  <si>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</si>
  <si>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</si>
  <si>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Einnahmen</t>
  </si>
  <si>
    <t>Ausgaben (Mittel)</t>
  </si>
  <si>
    <t>Januar</t>
  </si>
  <si>
    <t>Februar</t>
  </si>
  <si>
    <t>März</t>
  </si>
  <si>
    <t>April</t>
  </si>
  <si>
    <t>Kredit</t>
  </si>
  <si>
    <t>Projekt</t>
  </si>
  <si>
    <t>Zuwendungsgeber</t>
  </si>
  <si>
    <t>erwartete Zahlungseingänge</t>
  </si>
  <si>
    <t>Bemerkungen</t>
  </si>
  <si>
    <t>Inanspruchnahme</t>
  </si>
  <si>
    <t>Vorfinanzierung</t>
  </si>
  <si>
    <t>sonstiger Vereinshaushalt (ideeller Bereich)</t>
  </si>
  <si>
    <t>Mitgliedsbeiträge</t>
  </si>
  <si>
    <t>Einnahmen Monat</t>
  </si>
  <si>
    <t>Stand:</t>
  </si>
  <si>
    <t>Kontostand Monatsanfang</t>
  </si>
  <si>
    <t>Kontostand Monatsende</t>
  </si>
  <si>
    <t>Kontostand (Monatsanfang)</t>
  </si>
  <si>
    <t>VZM/
Bescheid</t>
  </si>
  <si>
    <t>Dienstleistungen Zweckbetrieb +  Wirtschaftlicher Geschäftsbetrieb</t>
  </si>
  <si>
    <t>Arbeitsförderung</t>
  </si>
  <si>
    <t xml:space="preserve">offene Posten Vorjahr </t>
  </si>
  <si>
    <t>Lohnkosten/Monat</t>
  </si>
  <si>
    <t>Ausgaben (Planung)</t>
  </si>
  <si>
    <t>LEGENDE:</t>
  </si>
  <si>
    <t>BEANTRAGT</t>
  </si>
  <si>
    <t>AUSGEZAHLT</t>
  </si>
  <si>
    <t>KK-Erstattungen</t>
  </si>
  <si>
    <t>Spenden, Bußgelder, Preisgelder</t>
  </si>
  <si>
    <t>Gesamt 2022</t>
  </si>
  <si>
    <t>Vermietung Seminarraum</t>
  </si>
  <si>
    <t>Liquiditätsvorschau 2024</t>
  </si>
  <si>
    <t>offene Rechnungen aus 2023</t>
  </si>
  <si>
    <t>Einnahmen 2024 gesamt:</t>
  </si>
  <si>
    <t>Einnahmen 2024 Plan gesamt:</t>
  </si>
  <si>
    <t>Stand</t>
  </si>
  <si>
    <t>110-Projekt 1</t>
  </si>
  <si>
    <t>112-Projekt 2</t>
  </si>
  <si>
    <t>131-Projekt 3</t>
  </si>
  <si>
    <t>öffentelicher Förderer</t>
  </si>
  <si>
    <t>Stftung XY</t>
  </si>
  <si>
    <t>Stiftung ZW</t>
  </si>
  <si>
    <t>Workshops 2024</t>
  </si>
  <si>
    <t>Ausstellungseinntritte</t>
  </si>
  <si>
    <t>Wirtsch. Geschäftsbetrieb Vereinskneipe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</si>
</sst>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€_-;\-* #,##0.00_€_-;_-* &quot;-&quot;??_€_-;_-@_-"/>
    <numFmt numFmtId="165" formatCode="dd/mm/yy;@"/>
    <numFmt numFmtId="166" formatCode="_-* #,##0\ [$€-407]_-;\-* #,##0\ [$€-407]_-;_-* &quot;-&quot;??\ [$€-407]_-;_-@_-"/>
    <numFmt numFmtId="167" formatCode="_-* #,##0\ &quot;€&quot;_-;\-* #,##0\ &quot;€&quot;_-;_-* &quot;-&quot;??\ &quot;€&quot;_-;_-@_-"/>
  </numFmts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4"/>
      <name val="Arial"/>
      <family val="2"/>
    </font>
    <font>
      <sz val="10"/>
      <name val="Segoe UI"/>
      <family val="2"/>
    </font>
    <font>
      <b/>
      <sz val="11"/>
      <name val="Segoe UI"/>
      <family val="2"/>
    </font>
    <font>
      <b/>
      <u/>
      <sz val="11"/>
      <name val="Segoe UI"/>
      <family val="2"/>
    </font>
    <font>
      <i/>
      <sz val="14"/>
      <name val="Segoe UI"/>
      <family val="2"/>
    </font>
    <font>
      <sz val="12"/>
      <name val="Segoe UI"/>
      <family val="2"/>
    </font>
    <font>
      <b/>
      <sz val="14"/>
      <name val="Segoe UI"/>
      <family val="2"/>
    </font>
    <font>
      <i/>
      <sz val="11"/>
      <name val="Segoe UI"/>
      <family val="2"/>
    </font>
    <font>
      <sz val="11"/>
      <name val="Segoe UI"/>
      <family val="2"/>
    </font>
    <font>
      <u/>
      <sz val="11"/>
      <name val="Segoe UI"/>
      <family val="2"/>
    </font>
    <font>
      <sz val="11"/>
      <color rgb="FF0070C0"/>
      <name val="Segoe UI"/>
      <family val="2"/>
    </font>
    <font>
      <sz val="11"/>
      <color rgb="FF00B050"/>
      <name val="Segoe UI"/>
      <family val="2"/>
    </font>
    <font>
      <b/>
      <i/>
      <sz val="11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14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4" borderId="0" applyNumberFormat="0" applyBorder="0" applyAlignment="0" applyProtection="0"/>
    <xf numFmtId="0" fontId="3" fillId="22" borderId="1" applyNumberFormat="0" applyAlignment="0" applyProtection="0"/>
    <xf numFmtId="0" fontId="4" fillId="22" borderId="2" applyNumberFormat="0" applyAlignment="0" applyProtection="0"/>
    <xf numFmtId="0" fontId="6" fillId="5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9" fillId="9" borderId="0" applyNumberFormat="0" applyBorder="0" applyAlignment="0" applyProtection="0"/>
    <xf numFmtId="0" fontId="10" fillId="11" borderId="0" applyNumberFormat="0" applyBorder="0" applyAlignment="0" applyProtection="0"/>
    <xf numFmtId="0" fontId="11" fillId="4" borderId="4" applyNumberFormat="0" applyFont="0" applyAlignment="0" applyProtection="0"/>
    <xf numFmtId="0" fontId="12" fillId="8" borderId="0" applyNumberFormat="0" applyBorder="0" applyAlignment="0" applyProtection="0"/>
    <xf numFmtId="0" fontId="13" fillId="0" borderId="0"/>
    <xf numFmtId="0" fontId="5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44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23" borderId="9" applyNumberFormat="0" applyAlignment="0" applyProtection="0"/>
  </cellStyleXfs>
  <cellXfs count="120">
    <xf numFmtId="0" fontId="0" fillId="0" borderId="0" xfId="0"/>
    <xf numFmtId="0" fontId="23" fillId="0" borderId="0" xfId="54" applyFont="1"/>
    <xf numFmtId="0" fontId="25" fillId="0" borderId="0" xfId="0" applyFont="1" applyAlignment="1"/>
    <xf numFmtId="4" fontId="24" fillId="0" borderId="0" xfId="0" applyNumberFormat="1" applyFont="1" applyAlignment="1"/>
    <xf numFmtId="0" fontId="22" fillId="0" borderId="0" xfId="54" applyFont="1"/>
    <xf numFmtId="0" fontId="5" fillId="0" borderId="0" xfId="54"/>
    <xf numFmtId="44" fontId="21" fillId="0" borderId="0" xfId="54" applyNumberFormat="1" applyFont="1"/>
    <xf numFmtId="0" fontId="21" fillId="0" borderId="0" xfId="54" applyFont="1"/>
    <xf numFmtId="0" fontId="27" fillId="0" borderId="0" xfId="54" applyFont="1" applyAlignment="1">
      <alignment horizontal="center" vertical="top"/>
    </xf>
    <xf numFmtId="0" fontId="28" fillId="0" borderId="0" xfId="54" applyFont="1"/>
    <xf numFmtId="0" fontId="26" fillId="0" borderId="0" xfId="54" applyFont="1"/>
    <xf numFmtId="4" fontId="21" fillId="0" borderId="0" xfId="54" applyNumberFormat="1" applyFont="1"/>
    <xf numFmtId="4" fontId="30" fillId="0" borderId="0" xfId="61" applyNumberFormat="1" applyFont="1" applyAlignment="1">
      <alignment horizontal="center" vertical="top"/>
    </xf>
    <xf numFmtId="0" fontId="30" fillId="0" borderId="0" xfId="61" applyNumberFormat="1" applyFont="1" applyAlignment="1">
      <alignment horizontal="center" vertical="top" wrapText="1"/>
    </xf>
    <xf numFmtId="0" fontId="30" fillId="0" borderId="0" xfId="61" applyNumberFormat="1" applyFont="1" applyAlignment="1">
      <alignment horizontal="center" vertical="top"/>
    </xf>
    <xf numFmtId="44" fontId="30" fillId="0" borderId="0" xfId="54" applyNumberFormat="1" applyFont="1"/>
    <xf numFmtId="0" fontId="29" fillId="0" borderId="0" xfId="54" applyFont="1"/>
    <xf numFmtId="44" fontId="29" fillId="0" borderId="0" xfId="54" applyNumberFormat="1" applyFont="1"/>
    <xf numFmtId="0" fontId="24" fillId="0" borderId="0" xfId="54" applyFont="1"/>
    <xf numFmtId="44" fontId="24" fillId="0" borderId="0" xfId="54" applyNumberFormat="1" applyFont="1"/>
    <xf numFmtId="167" fontId="30" fillId="0" borderId="0" xfId="0" applyNumberFormat="1" applyFont="1" applyBorder="1"/>
    <xf numFmtId="167" fontId="21" fillId="0" borderId="0" xfId="54" applyNumberFormat="1" applyFont="1"/>
    <xf numFmtId="167" fontId="30" fillId="0" borderId="0" xfId="61" applyNumberFormat="1" applyFont="1" applyBorder="1"/>
    <xf numFmtId="167" fontId="24" fillId="0" borderId="0" xfId="61" applyNumberFormat="1" applyFont="1" applyBorder="1"/>
    <xf numFmtId="167" fontId="30" fillId="0" borderId="0" xfId="61" applyNumberFormat="1" applyFont="1" applyAlignment="1">
      <alignment horizontal="center" vertical="top"/>
    </xf>
    <xf numFmtId="167" fontId="30" fillId="0" borderId="0" xfId="61" applyNumberFormat="1" applyFont="1" applyAlignment="1">
      <alignment horizontal="center" vertical="top" wrapText="1"/>
    </xf>
    <xf numFmtId="167" fontId="30" fillId="0" borderId="0" xfId="54" applyNumberFormat="1" applyFont="1"/>
    <xf numFmtId="167" fontId="24" fillId="0" borderId="0" xfId="54" applyNumberFormat="1" applyFont="1"/>
    <xf numFmtId="0" fontId="30" fillId="0" borderId="0" xfId="0" applyFont="1" applyFill="1" applyBorder="1" applyAlignment="1">
      <alignment horizontal="left"/>
    </xf>
    <xf numFmtId="0" fontId="23" fillId="0" borderId="0" xfId="54" quotePrefix="1" applyFont="1"/>
    <xf numFmtId="0" fontId="30" fillId="0" borderId="0" xfId="0" applyFont="1"/>
    <xf numFmtId="0" fontId="24" fillId="0" borderId="0" xfId="0" applyFont="1"/>
    <xf numFmtId="0" fontId="24" fillId="0" borderId="0" xfId="0" applyFont="1" applyAlignment="1">
      <alignment vertical="top"/>
    </xf>
    <xf numFmtId="0" fontId="30" fillId="0" borderId="0" xfId="0" applyFont="1" applyAlignment="1">
      <alignment vertical="top"/>
    </xf>
    <xf numFmtId="44" fontId="30" fillId="0" borderId="0" xfId="61" applyFont="1"/>
    <xf numFmtId="0" fontId="31" fillId="0" borderId="0" xfId="0" applyFont="1" applyAlignment="1"/>
    <xf numFmtId="165" fontId="24" fillId="0" borderId="0" xfId="0" applyNumberFormat="1" applyFont="1" applyAlignment="1">
      <alignment horizontal="left"/>
    </xf>
    <xf numFmtId="4" fontId="30" fillId="0" borderId="0" xfId="0" applyNumberFormat="1" applyFont="1" applyAlignment="1"/>
    <xf numFmtId="0" fontId="24" fillId="0" borderId="22" xfId="0" applyFont="1" applyBorder="1"/>
    <xf numFmtId="44" fontId="30" fillId="0" borderId="0" xfId="48" applyFont="1"/>
    <xf numFmtId="0" fontId="32" fillId="0" borderId="23" xfId="0" applyFont="1" applyBorder="1"/>
    <xf numFmtId="0" fontId="33" fillId="0" borderId="24" xfId="0" applyFont="1" applyBorder="1"/>
    <xf numFmtId="44" fontId="24" fillId="0" borderId="0" xfId="48" applyFont="1" applyFill="1" applyBorder="1" applyAlignment="1">
      <alignment horizontal="center" vertical="top"/>
    </xf>
    <xf numFmtId="0" fontId="24" fillId="24" borderId="0" xfId="0" applyFont="1" applyFill="1" applyBorder="1" applyAlignment="1"/>
    <xf numFmtId="44" fontId="24" fillId="24" borderId="0" xfId="61" applyFont="1" applyFill="1" applyBorder="1" applyAlignment="1"/>
    <xf numFmtId="0" fontId="30" fillId="0" borderId="14" xfId="0" applyFont="1" applyBorder="1"/>
    <xf numFmtId="167" fontId="30" fillId="0" borderId="0" xfId="48" applyNumberFormat="1" applyFont="1" applyBorder="1"/>
    <xf numFmtId="167" fontId="30" fillId="0" borderId="0" xfId="61" applyNumberFormat="1" applyFont="1"/>
    <xf numFmtId="44" fontId="30" fillId="0" borderId="0" xfId="61" applyFont="1" applyBorder="1"/>
    <xf numFmtId="167" fontId="30" fillId="0" borderId="0" xfId="61" applyNumberFormat="1" applyFont="1" applyFill="1" applyBorder="1"/>
    <xf numFmtId="0" fontId="24" fillId="0" borderId="14" xfId="0" applyFont="1" applyBorder="1"/>
    <xf numFmtId="167" fontId="24" fillId="24" borderId="0" xfId="0" applyNumberFormat="1" applyFont="1" applyFill="1" applyBorder="1" applyAlignment="1"/>
    <xf numFmtId="167" fontId="24" fillId="0" borderId="0" xfId="0" applyNumberFormat="1" applyFont="1" applyFill="1" applyBorder="1" applyAlignment="1">
      <alignment horizontal="left"/>
    </xf>
    <xf numFmtId="44" fontId="30" fillId="0" borderId="0" xfId="61" applyFont="1" applyFill="1" applyBorder="1"/>
    <xf numFmtId="167" fontId="30" fillId="0" borderId="0" xfId="48" applyNumberFormat="1" applyFont="1" applyFill="1" applyBorder="1"/>
    <xf numFmtId="44" fontId="30" fillId="0" borderId="0" xfId="61" applyFont="1" applyBorder="1" applyAlignment="1">
      <alignment vertical="top"/>
    </xf>
    <xf numFmtId="167" fontId="30" fillId="0" borderId="0" xfId="48" applyNumberFormat="1" applyFont="1" applyBorder="1" applyAlignment="1">
      <alignment vertical="top"/>
    </xf>
    <xf numFmtId="0" fontId="30" fillId="0" borderId="14" xfId="0" applyFont="1" applyBorder="1" applyAlignment="1">
      <alignment vertical="top" wrapText="1"/>
    </xf>
    <xf numFmtId="167" fontId="30" fillId="25" borderId="0" xfId="0" applyNumberFormat="1" applyFont="1" applyFill="1" applyBorder="1"/>
    <xf numFmtId="167" fontId="30" fillId="25" borderId="0" xfId="48" applyNumberFormat="1" applyFont="1" applyFill="1" applyBorder="1"/>
    <xf numFmtId="167" fontId="24" fillId="0" borderId="0" xfId="48" applyNumberFormat="1" applyFont="1" applyBorder="1" applyAlignment="1">
      <alignment horizontal="right"/>
    </xf>
    <xf numFmtId="167" fontId="30" fillId="0" borderId="17" xfId="0" applyNumberFormat="1" applyFont="1" applyBorder="1"/>
    <xf numFmtId="167" fontId="30" fillId="0" borderId="17" xfId="48" applyNumberFormat="1" applyFont="1" applyBorder="1"/>
    <xf numFmtId="0" fontId="30" fillId="0" borderId="15" xfId="0" applyFont="1" applyBorder="1"/>
    <xf numFmtId="167" fontId="30" fillId="25" borderId="0" xfId="0" applyNumberFormat="1" applyFont="1" applyFill="1" applyBorder="1" applyAlignment="1">
      <alignment vertical="top" wrapText="1"/>
    </xf>
    <xf numFmtId="167" fontId="30" fillId="25" borderId="0" xfId="48" applyNumberFormat="1" applyFont="1" applyFill="1" applyBorder="1" applyAlignment="1">
      <alignment vertical="top"/>
    </xf>
    <xf numFmtId="167" fontId="30" fillId="25" borderId="0" xfId="48" applyNumberFormat="1" applyFont="1" applyFill="1" applyBorder="1" applyAlignment="1">
      <alignment horizontal="right"/>
    </xf>
    <xf numFmtId="44" fontId="24" fillId="0" borderId="0" xfId="61" applyFont="1" applyBorder="1"/>
    <xf numFmtId="167" fontId="30" fillId="0" borderId="0" xfId="0" applyNumberFormat="1" applyFont="1" applyBorder="1" applyAlignment="1">
      <alignment vertical="top"/>
    </xf>
    <xf numFmtId="167" fontId="24" fillId="0" borderId="0" xfId="54" applyNumberFormat="1" applyFont="1" applyBorder="1" applyAlignment="1">
      <alignment horizontal="right" vertical="top"/>
    </xf>
    <xf numFmtId="0" fontId="24" fillId="0" borderId="14" xfId="0" quotePrefix="1" applyFont="1" applyBorder="1" applyAlignment="1">
      <alignment horizontal="right" vertical="top" wrapText="1"/>
    </xf>
    <xf numFmtId="167" fontId="24" fillId="0" borderId="0" xfId="54" applyNumberFormat="1" applyFont="1" applyBorder="1"/>
    <xf numFmtId="167" fontId="24" fillId="0" borderId="0" xfId="48" applyNumberFormat="1" applyFont="1" applyBorder="1"/>
    <xf numFmtId="166" fontId="24" fillId="0" borderId="14" xfId="61" applyNumberFormat="1" applyFont="1" applyBorder="1"/>
    <xf numFmtId="164" fontId="24" fillId="0" borderId="0" xfId="54" applyNumberFormat="1" applyFont="1"/>
    <xf numFmtId="167" fontId="30" fillId="0" borderId="0" xfId="54" applyNumberFormat="1" applyFont="1" applyBorder="1"/>
    <xf numFmtId="166" fontId="24" fillId="0" borderId="14" xfId="54" applyNumberFormat="1" applyFont="1" applyBorder="1"/>
    <xf numFmtId="43" fontId="24" fillId="0" borderId="0" xfId="54" applyNumberFormat="1" applyFont="1"/>
    <xf numFmtId="44" fontId="24" fillId="0" borderId="0" xfId="61" applyFont="1" applyFill="1" applyBorder="1"/>
    <xf numFmtId="44" fontId="30" fillId="0" borderId="14" xfId="54" applyNumberFormat="1" applyFont="1" applyBorder="1"/>
    <xf numFmtId="0" fontId="30" fillId="0" borderId="0" xfId="54" applyFont="1"/>
    <xf numFmtId="167" fontId="34" fillId="0" borderId="18" xfId="0" applyNumberFormat="1" applyFont="1" applyBorder="1" applyAlignment="1"/>
    <xf numFmtId="167" fontId="34" fillId="0" borderId="18" xfId="48" applyNumberFormat="1" applyFont="1" applyBorder="1" applyAlignment="1"/>
    <xf numFmtId="44" fontId="30" fillId="0" borderId="18" xfId="61" applyFont="1" applyBorder="1" applyAlignment="1">
      <alignment horizontal="center" vertical="top" wrapText="1"/>
    </xf>
    <xf numFmtId="167" fontId="30" fillId="0" borderId="18" xfId="0" applyNumberFormat="1" applyFont="1" applyBorder="1"/>
    <xf numFmtId="0" fontId="30" fillId="0" borderId="16" xfId="0" applyFont="1" applyBorder="1"/>
    <xf numFmtId="4" fontId="24" fillId="0" borderId="10" xfId="0" applyNumberFormat="1" applyFont="1" applyBorder="1" applyAlignment="1">
      <alignment horizontal="center"/>
    </xf>
    <xf numFmtId="4" fontId="24" fillId="0" borderId="13" xfId="0" applyNumberFormat="1" applyFont="1" applyBorder="1" applyAlignment="1">
      <alignment horizontal="center"/>
    </xf>
    <xf numFmtId="44" fontId="24" fillId="0" borderId="10" xfId="61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1" xfId="0" applyFont="1" applyBorder="1"/>
    <xf numFmtId="0" fontId="24" fillId="0" borderId="12" xfId="61" applyNumberFormat="1" applyFont="1" applyBorder="1" applyAlignment="1">
      <alignment horizontal="center" vertical="top"/>
    </xf>
    <xf numFmtId="44" fontId="24" fillId="0" borderId="10" xfId="61" applyFont="1" applyBorder="1" applyAlignment="1">
      <alignment vertical="top" wrapText="1"/>
    </xf>
    <xf numFmtId="0" fontId="24" fillId="0" borderId="12" xfId="0" applyFont="1" applyBorder="1" applyAlignment="1">
      <alignment vertical="top"/>
    </xf>
    <xf numFmtId="0" fontId="24" fillId="0" borderId="12" xfId="0" quotePrefix="1" applyNumberFormat="1" applyFont="1" applyBorder="1" applyAlignment="1">
      <alignment horizontal="center" vertical="top"/>
    </xf>
    <xf numFmtId="44" fontId="34" fillId="0" borderId="18" xfId="61" applyFont="1" applyFill="1" applyBorder="1" applyAlignment="1">
      <alignment wrapText="1"/>
    </xf>
    <xf numFmtId="44" fontId="30" fillId="0" borderId="0" xfId="61" applyNumberFormat="1" applyFont="1" applyBorder="1"/>
    <xf numFmtId="44" fontId="32" fillId="0" borderId="0" xfId="61" applyNumberFormat="1" applyFont="1"/>
    <xf numFmtId="44" fontId="30" fillId="0" borderId="0" xfId="61" applyNumberFormat="1" applyFont="1"/>
    <xf numFmtId="44" fontId="30" fillId="0" borderId="0" xfId="61" applyNumberFormat="1" applyFont="1" applyFill="1" applyBorder="1" applyAlignment="1">
      <alignment vertical="top"/>
    </xf>
    <xf numFmtId="44" fontId="30" fillId="0" borderId="0" xfId="61" applyNumberFormat="1" applyFont="1" applyFill="1" applyBorder="1"/>
    <xf numFmtId="44" fontId="30" fillId="24" borderId="0" xfId="61" applyNumberFormat="1" applyFont="1" applyFill="1" applyBorder="1" applyAlignment="1"/>
    <xf numFmtId="44" fontId="30" fillId="26" borderId="0" xfId="61" applyNumberFormat="1" applyFont="1" applyFill="1" applyBorder="1" applyAlignment="1"/>
    <xf numFmtId="44" fontId="30" fillId="0" borderId="0" xfId="61" applyNumberFormat="1" applyFont="1" applyBorder="1" applyAlignment="1">
      <alignment vertical="top"/>
    </xf>
    <xf numFmtId="44" fontId="30" fillId="0" borderId="0" xfId="61" applyNumberFormat="1" applyFont="1" applyFill="1"/>
    <xf numFmtId="44" fontId="32" fillId="0" borderId="0" xfId="61" applyNumberFormat="1" applyFont="1" applyFill="1" applyBorder="1"/>
    <xf numFmtId="44" fontId="33" fillId="0" borderId="0" xfId="61" applyNumberFormat="1" applyFont="1" applyFill="1" applyBorder="1"/>
    <xf numFmtId="44" fontId="30" fillId="0" borderId="17" xfId="61" applyNumberFormat="1" applyFont="1" applyBorder="1"/>
    <xf numFmtId="44" fontId="30" fillId="0" borderId="17" xfId="61" applyNumberFormat="1" applyFont="1" applyFill="1" applyBorder="1"/>
    <xf numFmtId="44" fontId="24" fillId="24" borderId="0" xfId="61" applyNumberFormat="1" applyFont="1" applyFill="1" applyBorder="1" applyAlignment="1"/>
    <xf numFmtId="44" fontId="30" fillId="25" borderId="0" xfId="61" applyNumberFormat="1" applyFont="1" applyFill="1" applyBorder="1" applyAlignment="1">
      <alignment vertical="top"/>
    </xf>
    <xf numFmtId="44" fontId="30" fillId="25" borderId="0" xfId="61" applyNumberFormat="1" applyFont="1" applyFill="1" applyBorder="1"/>
    <xf numFmtId="167" fontId="24" fillId="27" borderId="0" xfId="0" applyNumberFormat="1" applyFont="1" applyFill="1" applyBorder="1" applyAlignment="1">
      <alignment horizontal="left"/>
    </xf>
    <xf numFmtId="44" fontId="24" fillId="0" borderId="19" xfId="61" applyFont="1" applyBorder="1" applyAlignment="1">
      <alignment horizontal="center" vertical="top" wrapText="1"/>
    </xf>
    <xf numFmtId="44" fontId="24" fillId="0" borderId="20" xfId="61" applyFont="1" applyBorder="1" applyAlignment="1">
      <alignment horizontal="center" vertical="top" wrapText="1"/>
    </xf>
    <xf numFmtId="44" fontId="24" fillId="0" borderId="21" xfId="61" applyFont="1" applyBorder="1" applyAlignment="1">
      <alignment horizontal="center" vertical="top" wrapText="1"/>
    </xf>
    <xf numFmtId="44" fontId="24" fillId="0" borderId="11" xfId="48" applyFont="1" applyFill="1" applyBorder="1" applyAlignment="1">
      <alignment horizontal="center" vertical="top" wrapText="1"/>
    </xf>
    <xf numFmtId="44" fontId="24" fillId="0" borderId="12" xfId="48" applyFont="1" applyFill="1" applyBorder="1" applyAlignment="1">
      <alignment horizontal="center" vertical="top"/>
    </xf>
    <xf numFmtId="167" fontId="29" fillId="28" borderId="0" xfId="54" applyNumberFormat="1" applyFont="1" applyFill="1" applyAlignment="1">
      <alignment horizontal="center"/>
    </xf>
    <xf numFmtId="4" fontId="29" fillId="28" borderId="0" xfId="54" applyNumberFormat="1" applyFont="1" applyFill="1" applyAlignment="1">
      <alignment horizontal="center"/>
    </xf>
  </cellXfs>
  <cellStyles count="6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 % - Akzent1" xfId="13" builtinId="31" customBuiltin="1"/>
    <cellStyle name="40 % - Akzent2" xfId="14" builtinId="35" customBuiltin="1"/>
    <cellStyle name="40 % - Akzent3" xfId="15" builtinId="39" customBuiltin="1"/>
    <cellStyle name="40 % - Akzent4" xfId="16" builtinId="43" customBuiltin="1"/>
    <cellStyle name="40 % - Akzent5" xfId="17" builtinId="47" customBuiltin="1"/>
    <cellStyle name="40 % - Akzent6" xfId="18" builtinId="51" customBuiltin="1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kzent1" xfId="37" builtinId="29" customBuiltin="1"/>
    <cellStyle name="Akzent2" xfId="38" builtinId="33" customBuiltin="1"/>
    <cellStyle name="Akzent3" xfId="39" builtinId="37" customBuiltin="1"/>
    <cellStyle name="Akzent4" xfId="40" builtinId="41" customBuiltin="1"/>
    <cellStyle name="Akzent5" xfId="41" builtinId="45" customBuiltin="1"/>
    <cellStyle name="Akzent6" xfId="42" builtinId="49" customBuiltin="1"/>
    <cellStyle name="Ausgabe" xfId="43" builtinId="21" customBuiltin="1"/>
    <cellStyle name="Berechnung" xfId="44" builtinId="22" customBuiltin="1"/>
    <cellStyle name="Eingabe" xfId="45" builtinId="20" customBuiltin="1"/>
    <cellStyle name="Ergebnis" xfId="46" builtinId="25" customBuiltin="1"/>
    <cellStyle name="Erklärender Text" xfId="47" builtinId="53" customBuiltin="1"/>
    <cellStyle name="Euro" xfId="48"/>
    <cellStyle name="Gut" xfId="49" builtinId="26" customBuiltin="1"/>
    <cellStyle name="Neutral" xfId="50" builtinId="28" customBuiltin="1"/>
    <cellStyle name="Notiz" xfId="51" builtinId="10" customBuiltin="1"/>
    <cellStyle name="Schlecht" xfId="52" builtinId="27" customBuiltin="1"/>
    <cellStyle name="Standard" xfId="0" builtinId="0"/>
    <cellStyle name="Standard 2" xfId="53"/>
    <cellStyle name="Standard 3" xfId="54"/>
    <cellStyle name="Überschrift" xfId="55" builtinId="15" customBuiltin="1"/>
    <cellStyle name="Überschrift 1" xfId="56" builtinId="16" customBuiltin="1"/>
    <cellStyle name="Überschrift 2" xfId="57" builtinId="17" customBuiltin="1"/>
    <cellStyle name="Überschrift 3" xfId="58" builtinId="18" customBuiltin="1"/>
    <cellStyle name="Überschrift 4" xfId="59" builtinId="19" customBuiltin="1"/>
    <cellStyle name="Verknüpfte Zelle" xfId="60" builtinId="24" customBuiltin="1"/>
    <cellStyle name="Währung" xfId="61" builtinId="4"/>
    <cellStyle name="Warnender Text" xfId="62" builtinId="11" customBuiltin="1"/>
    <cellStyle name="Zelle überprüfen" xfId="6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zoomScale="60" zoomScaleNormal="60" zoomScaleSheetLayoutView="85" workbookViewId="0">
      <pane xSplit="4" ySplit="7" topLeftCell="E14" activePane="bottomRight" state="frozen"/>
      <selection pane="topRight" activeCell="F1" sqref="F1"/>
      <selection pane="bottomLeft" activeCell="A5" sqref="A5"/>
      <selection pane="bottomRight" activeCell="A27" sqref="A27"/>
    </sheetView>
  </sheetViews>
  <sheetFormatPr baseColWidth="10" defaultColWidth="11.42578125" defaultRowHeight="16.5" x14ac:dyDescent="0.3"/>
  <cols>
    <col min="1" max="1" width="48.7109375" style="30" customWidth="1"/>
    <col min="2" max="2" width="21.42578125" style="39" hidden="1" customWidth="1"/>
    <col min="3" max="3" width="14.7109375" style="39" hidden="1" customWidth="1"/>
    <col min="4" max="4" width="18.7109375" style="34" customWidth="1"/>
    <col min="5" max="16" width="18" style="34" customWidth="1"/>
    <col min="17" max="17" width="18" style="30" customWidth="1"/>
    <col min="18" max="18" width="20.7109375" style="30" customWidth="1"/>
    <col min="19" max="19" width="14.28515625" style="30" bestFit="1" customWidth="1"/>
    <col min="20" max="20" width="16.42578125" style="30" bestFit="1" customWidth="1"/>
    <col min="21" max="16384" width="11.42578125" style="30"/>
  </cols>
  <sheetData>
    <row r="1" spans="1:18" ht="24.75" customHeight="1" x14ac:dyDescent="0.3">
      <c r="A1" s="2" t="s">
        <v>42</v>
      </c>
      <c r="B1" s="35"/>
      <c r="C1" s="35"/>
    </row>
    <row r="2" spans="1:18" ht="17.25" thickBot="1" x14ac:dyDescent="0.35">
      <c r="A2" s="30" t="s">
        <v>46</v>
      </c>
      <c r="B2" s="37"/>
      <c r="C2" s="3" t="s">
        <v>25</v>
      </c>
      <c r="D2" s="36"/>
    </row>
    <row r="3" spans="1:18" x14ac:dyDescent="0.3">
      <c r="A3" s="38" t="s">
        <v>35</v>
      </c>
      <c r="E3" s="30"/>
    </row>
    <row r="4" spans="1:18" x14ac:dyDescent="0.3">
      <c r="A4" s="40" t="s">
        <v>36</v>
      </c>
    </row>
    <row r="5" spans="1:18" ht="17.25" thickBot="1" x14ac:dyDescent="0.35">
      <c r="A5" s="41" t="s">
        <v>37</v>
      </c>
    </row>
    <row r="6" spans="1:18" x14ac:dyDescent="0.3">
      <c r="A6" s="86" t="s">
        <v>16</v>
      </c>
      <c r="B6" s="87"/>
      <c r="C6" s="116" t="s">
        <v>29</v>
      </c>
      <c r="D6" s="88" t="s">
        <v>0</v>
      </c>
      <c r="E6" s="113" t="s">
        <v>18</v>
      </c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5"/>
      <c r="Q6" s="89" t="s">
        <v>21</v>
      </c>
      <c r="R6" s="90" t="s">
        <v>19</v>
      </c>
    </row>
    <row r="7" spans="1:18" s="33" customFormat="1" ht="17.25" customHeight="1" x14ac:dyDescent="0.3">
      <c r="A7" s="86" t="s">
        <v>17</v>
      </c>
      <c r="B7" s="42"/>
      <c r="C7" s="117"/>
      <c r="D7" s="91">
        <v>2024</v>
      </c>
      <c r="E7" s="92" t="s">
        <v>11</v>
      </c>
      <c r="F7" s="92" t="s">
        <v>12</v>
      </c>
      <c r="G7" s="92" t="s">
        <v>13</v>
      </c>
      <c r="H7" s="92" t="s">
        <v>14</v>
      </c>
      <c r="I7" s="92" t="s">
        <v>1</v>
      </c>
      <c r="J7" s="92" t="s">
        <v>2</v>
      </c>
      <c r="K7" s="92" t="s">
        <v>3</v>
      </c>
      <c r="L7" s="92" t="s">
        <v>4</v>
      </c>
      <c r="M7" s="92" t="s">
        <v>5</v>
      </c>
      <c r="N7" s="92" t="s">
        <v>6</v>
      </c>
      <c r="O7" s="92" t="s">
        <v>7</v>
      </c>
      <c r="P7" s="92" t="s">
        <v>8</v>
      </c>
      <c r="Q7" s="94">
        <v>2025</v>
      </c>
      <c r="R7" s="93"/>
    </row>
    <row r="8" spans="1:18" ht="16.5" customHeight="1" x14ac:dyDescent="0.3">
      <c r="A8" s="43" t="s">
        <v>47</v>
      </c>
      <c r="B8" s="43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3"/>
      <c r="R8" s="45"/>
    </row>
    <row r="9" spans="1:18" s="31" customFormat="1" x14ac:dyDescent="0.3">
      <c r="A9" s="20" t="s">
        <v>50</v>
      </c>
      <c r="B9" s="46"/>
      <c r="C9" s="47"/>
      <c r="D9" s="96">
        <v>7000</v>
      </c>
      <c r="F9" s="97">
        <f>D9/4</f>
        <v>1750</v>
      </c>
      <c r="G9" s="98"/>
      <c r="H9" s="98"/>
      <c r="I9" s="98">
        <v>1750</v>
      </c>
      <c r="J9" s="98"/>
      <c r="K9" s="99"/>
      <c r="L9" s="98">
        <v>1750</v>
      </c>
      <c r="M9" s="99"/>
      <c r="N9" s="98"/>
      <c r="O9" s="98">
        <v>1750</v>
      </c>
      <c r="P9" s="100"/>
      <c r="Q9" s="96">
        <f>D9-SUM(F9:P9)</f>
        <v>0</v>
      </c>
      <c r="R9" s="50"/>
    </row>
    <row r="10" spans="1:18" s="31" customFormat="1" x14ac:dyDescent="0.3">
      <c r="A10" s="20" t="s">
        <v>51</v>
      </c>
      <c r="B10" s="46"/>
      <c r="C10" s="47"/>
      <c r="D10" s="96">
        <v>3000</v>
      </c>
      <c r="E10" s="98"/>
      <c r="F10" s="98"/>
      <c r="G10" s="98"/>
      <c r="H10" s="100">
        <v>3000</v>
      </c>
      <c r="I10" s="100"/>
      <c r="J10" s="98"/>
      <c r="K10" s="98"/>
      <c r="L10" s="100"/>
      <c r="M10" s="100"/>
      <c r="N10" s="100"/>
      <c r="O10" s="100"/>
      <c r="P10" s="100"/>
      <c r="Q10" s="96">
        <f t="shared" ref="Q10:Q13" si="0">D10-SUM(E10:P10)</f>
        <v>0</v>
      </c>
      <c r="R10" s="50"/>
    </row>
    <row r="11" spans="1:18" s="31" customFormat="1" x14ac:dyDescent="0.3">
      <c r="A11" s="51" t="s">
        <v>48</v>
      </c>
      <c r="B11" s="51"/>
      <c r="C11" s="51"/>
      <c r="D11" s="101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50"/>
    </row>
    <row r="12" spans="1:18" s="31" customFormat="1" x14ac:dyDescent="0.3">
      <c r="A12" s="20" t="s">
        <v>50</v>
      </c>
      <c r="B12" s="46"/>
      <c r="C12" s="46"/>
      <c r="D12" s="96">
        <v>5000</v>
      </c>
      <c r="E12" s="100"/>
      <c r="F12" s="98"/>
      <c r="G12" s="100"/>
      <c r="H12" s="99">
        <v>3000</v>
      </c>
      <c r="I12" s="100"/>
      <c r="J12" s="100"/>
      <c r="K12" s="100"/>
      <c r="L12" s="100">
        <v>2000</v>
      </c>
      <c r="M12" s="100"/>
      <c r="N12" s="100"/>
      <c r="O12" s="100"/>
      <c r="P12" s="100"/>
      <c r="Q12" s="96">
        <f t="shared" si="0"/>
        <v>0</v>
      </c>
      <c r="R12" s="50"/>
    </row>
    <row r="13" spans="1:18" s="31" customFormat="1" x14ac:dyDescent="0.3">
      <c r="A13" s="20" t="s">
        <v>51</v>
      </c>
      <c r="B13" s="52"/>
      <c r="C13" s="49"/>
      <c r="D13" s="100">
        <v>1000</v>
      </c>
      <c r="E13" s="100"/>
      <c r="F13" s="98"/>
      <c r="G13" s="100">
        <v>1000</v>
      </c>
      <c r="H13" s="100"/>
      <c r="I13" s="100"/>
      <c r="J13" s="100"/>
      <c r="K13" s="100"/>
      <c r="L13" s="100"/>
      <c r="M13" s="100"/>
      <c r="N13" s="100"/>
      <c r="O13" s="100"/>
      <c r="P13" s="100"/>
      <c r="Q13" s="96">
        <f t="shared" si="0"/>
        <v>0</v>
      </c>
      <c r="R13" s="50"/>
    </row>
    <row r="14" spans="1:18" s="31" customFormat="1" x14ac:dyDescent="0.3">
      <c r="A14" s="51" t="s">
        <v>49</v>
      </c>
      <c r="B14" s="51"/>
      <c r="C14" s="51"/>
      <c r="D14" s="101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50"/>
    </row>
    <row r="15" spans="1:18" s="31" customFormat="1" x14ac:dyDescent="0.3">
      <c r="A15" s="28" t="s">
        <v>52</v>
      </c>
      <c r="B15" s="54"/>
      <c r="C15" s="54"/>
      <c r="D15" s="100">
        <v>18000</v>
      </c>
      <c r="E15" s="100"/>
      <c r="F15" s="106">
        <f>$D$15/6</f>
        <v>3000</v>
      </c>
      <c r="G15" s="98"/>
      <c r="H15" s="100">
        <f>$D$15/6</f>
        <v>3000</v>
      </c>
      <c r="I15" s="98"/>
      <c r="J15" s="100">
        <f>$D$15/6</f>
        <v>3000</v>
      </c>
      <c r="K15" s="98"/>
      <c r="L15" s="100">
        <f>$D$15/6</f>
        <v>3000</v>
      </c>
      <c r="M15" s="100"/>
      <c r="N15" s="100">
        <f>$D$15/6</f>
        <v>3000</v>
      </c>
      <c r="O15" s="100"/>
      <c r="P15" s="100">
        <f>$D$15/6</f>
        <v>3000</v>
      </c>
      <c r="Q15" s="96">
        <f>D15-SUM(E15:P15)</f>
        <v>0</v>
      </c>
      <c r="R15" s="50"/>
    </row>
    <row r="16" spans="1:18" s="31" customFormat="1" ht="16.5" customHeight="1" x14ac:dyDescent="0.3">
      <c r="A16" s="51" t="s">
        <v>22</v>
      </c>
      <c r="B16" s="51"/>
      <c r="C16" s="51"/>
      <c r="D16" s="101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50"/>
    </row>
    <row r="17" spans="1:19" ht="17.25" customHeight="1" x14ac:dyDescent="0.3">
      <c r="A17" s="20" t="s">
        <v>23</v>
      </c>
      <c r="B17" s="60"/>
      <c r="C17" s="60"/>
      <c r="D17" s="96">
        <v>5260</v>
      </c>
      <c r="F17" s="105">
        <v>3200</v>
      </c>
      <c r="G17" s="100">
        <v>2060</v>
      </c>
      <c r="H17" s="100"/>
      <c r="I17" s="100"/>
      <c r="J17" s="104"/>
      <c r="K17" s="104"/>
      <c r="L17" s="100"/>
      <c r="M17" s="100"/>
      <c r="N17" s="100"/>
      <c r="O17" s="100"/>
      <c r="P17" s="100"/>
      <c r="Q17" s="96">
        <f>D17-SUM(F17:P17)</f>
        <v>0</v>
      </c>
      <c r="R17" s="45"/>
      <c r="S17" s="31"/>
    </row>
    <row r="18" spans="1:19" ht="17.25" customHeight="1" x14ac:dyDescent="0.3">
      <c r="A18" s="20" t="s">
        <v>39</v>
      </c>
      <c r="B18" s="60"/>
      <c r="C18" s="60"/>
      <c r="D18" s="96">
        <v>12500</v>
      </c>
      <c r="E18" s="99"/>
      <c r="F18" s="99">
        <f>$D$18/6</f>
        <v>2083.3333333333335</v>
      </c>
      <c r="G18" s="99"/>
      <c r="H18" s="99">
        <f>$D$18/6</f>
        <v>2083.3333333333335</v>
      </c>
      <c r="I18" s="99"/>
      <c r="J18" s="99">
        <f>$D$18/6</f>
        <v>2083.3333333333335</v>
      </c>
      <c r="K18" s="99"/>
      <c r="L18" s="99">
        <f>$D$18/6</f>
        <v>2083.3333333333335</v>
      </c>
      <c r="M18" s="99"/>
      <c r="N18" s="99">
        <f>$D$18/6</f>
        <v>2083.3333333333335</v>
      </c>
      <c r="O18" s="100"/>
      <c r="P18" s="99">
        <f>$D$18/6</f>
        <v>2083.3333333333335</v>
      </c>
      <c r="Q18" s="96">
        <f t="shared" ref="Q18:Q28" si="1">D18-SUM(E18:P18)</f>
        <v>0</v>
      </c>
      <c r="R18" s="45"/>
      <c r="S18" s="31"/>
    </row>
    <row r="19" spans="1:19" ht="17.25" customHeight="1" x14ac:dyDescent="0.3">
      <c r="A19" s="20" t="s">
        <v>31</v>
      </c>
      <c r="B19" s="60"/>
      <c r="C19" s="60"/>
      <c r="D19" s="96">
        <v>19137.579999999998</v>
      </c>
      <c r="E19" s="106">
        <f>$D$19/12</f>
        <v>1594.7983333333332</v>
      </c>
      <c r="F19" s="105">
        <f t="shared" ref="F19:P19" si="2">$D$19/12</f>
        <v>1594.7983333333332</v>
      </c>
      <c r="G19" s="100">
        <f t="shared" si="2"/>
        <v>1594.7983333333332</v>
      </c>
      <c r="H19" s="100">
        <f t="shared" si="2"/>
        <v>1594.7983333333332</v>
      </c>
      <c r="I19" s="100">
        <f t="shared" si="2"/>
        <v>1594.7983333333332</v>
      </c>
      <c r="J19" s="100">
        <f t="shared" si="2"/>
        <v>1594.7983333333332</v>
      </c>
      <c r="K19" s="100">
        <f t="shared" si="2"/>
        <v>1594.7983333333332</v>
      </c>
      <c r="L19" s="100">
        <f t="shared" si="2"/>
        <v>1594.7983333333332</v>
      </c>
      <c r="M19" s="100">
        <f t="shared" si="2"/>
        <v>1594.7983333333332</v>
      </c>
      <c r="N19" s="100">
        <f t="shared" si="2"/>
        <v>1594.7983333333332</v>
      </c>
      <c r="O19" s="100">
        <f t="shared" si="2"/>
        <v>1594.7983333333332</v>
      </c>
      <c r="P19" s="100">
        <f t="shared" si="2"/>
        <v>1594.7983333333332</v>
      </c>
      <c r="Q19" s="96">
        <f t="shared" si="1"/>
        <v>0</v>
      </c>
      <c r="R19" s="45"/>
      <c r="S19" s="31"/>
    </row>
    <row r="20" spans="1:19" ht="17.25" customHeight="1" x14ac:dyDescent="0.3">
      <c r="A20" s="20" t="s">
        <v>38</v>
      </c>
      <c r="B20" s="60"/>
      <c r="C20" s="60"/>
      <c r="D20" s="96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96">
        <f t="shared" si="1"/>
        <v>0</v>
      </c>
      <c r="R20" s="45"/>
      <c r="S20" s="31"/>
    </row>
    <row r="21" spans="1:19" x14ac:dyDescent="0.3">
      <c r="A21" s="51" t="s">
        <v>30</v>
      </c>
      <c r="B21" s="51"/>
      <c r="C21" s="51"/>
      <c r="D21" s="101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45"/>
      <c r="S21" s="31"/>
    </row>
    <row r="22" spans="1:19" x14ac:dyDescent="0.3">
      <c r="A22" s="20" t="s">
        <v>53</v>
      </c>
      <c r="B22" s="60"/>
      <c r="C22" s="60"/>
      <c r="D22" s="96">
        <v>15200</v>
      </c>
      <c r="E22" s="99"/>
      <c r="F22" s="99"/>
      <c r="G22" s="99">
        <v>2500</v>
      </c>
      <c r="H22" s="99"/>
      <c r="I22" s="99">
        <v>2500</v>
      </c>
      <c r="J22" s="99"/>
      <c r="K22" s="99">
        <v>2500</v>
      </c>
      <c r="L22" s="99"/>
      <c r="M22" s="99">
        <v>2500</v>
      </c>
      <c r="N22" s="99"/>
      <c r="O22" s="99">
        <v>5200</v>
      </c>
      <c r="P22" s="99"/>
      <c r="Q22" s="96">
        <f t="shared" si="1"/>
        <v>0</v>
      </c>
      <c r="R22" s="45"/>
      <c r="S22" s="31"/>
    </row>
    <row r="23" spans="1:19" x14ac:dyDescent="0.3">
      <c r="A23" s="20" t="s">
        <v>54</v>
      </c>
      <c r="B23" s="60"/>
      <c r="C23" s="60"/>
      <c r="D23" s="96">
        <v>4800</v>
      </c>
      <c r="E23" s="99"/>
      <c r="F23" s="99"/>
      <c r="G23" s="99"/>
      <c r="H23" s="99">
        <v>1000</v>
      </c>
      <c r="I23" s="99"/>
      <c r="J23" s="98"/>
      <c r="K23" s="99">
        <v>1000</v>
      </c>
      <c r="L23" s="99"/>
      <c r="M23" s="99">
        <v>1400</v>
      </c>
      <c r="N23" s="99"/>
      <c r="O23" s="99">
        <v>1400</v>
      </c>
      <c r="P23" s="99"/>
      <c r="Q23" s="96">
        <f t="shared" si="1"/>
        <v>0</v>
      </c>
      <c r="R23" s="45"/>
      <c r="S23" s="31"/>
    </row>
    <row r="24" spans="1:19" x14ac:dyDescent="0.3">
      <c r="A24" s="20" t="s">
        <v>55</v>
      </c>
      <c r="B24" s="60"/>
      <c r="C24" s="60"/>
      <c r="D24" s="96">
        <v>3000</v>
      </c>
      <c r="E24" s="98"/>
      <c r="F24" s="98"/>
      <c r="G24" s="98"/>
      <c r="H24" s="104">
        <v>1000</v>
      </c>
      <c r="I24" s="98"/>
      <c r="J24" s="100"/>
      <c r="K24" s="98"/>
      <c r="L24" s="98">
        <v>1000</v>
      </c>
      <c r="M24" s="100"/>
      <c r="N24" s="98"/>
      <c r="O24" s="100"/>
      <c r="P24" s="100">
        <v>1000</v>
      </c>
      <c r="Q24" s="96">
        <f t="shared" si="1"/>
        <v>0</v>
      </c>
      <c r="R24" s="45"/>
      <c r="S24" s="31"/>
    </row>
    <row r="25" spans="1:19" ht="17.25" customHeight="1" thickBot="1" x14ac:dyDescent="0.35">
      <c r="A25" s="61" t="s">
        <v>41</v>
      </c>
      <c r="B25" s="62"/>
      <c r="C25" s="62"/>
      <c r="D25" s="107">
        <v>3000</v>
      </c>
      <c r="E25" s="108"/>
      <c r="F25" s="108">
        <v>500</v>
      </c>
      <c r="G25" s="108"/>
      <c r="H25" s="108">
        <v>500</v>
      </c>
      <c r="I25" s="108"/>
      <c r="J25" s="108">
        <v>500</v>
      </c>
      <c r="K25" s="108"/>
      <c r="L25" s="108">
        <v>500</v>
      </c>
      <c r="M25" s="108"/>
      <c r="N25" s="108">
        <v>500</v>
      </c>
      <c r="O25" s="108"/>
      <c r="P25" s="108">
        <v>500</v>
      </c>
      <c r="Q25" s="108">
        <f t="shared" si="1"/>
        <v>0</v>
      </c>
      <c r="R25" s="63"/>
      <c r="S25" s="31"/>
    </row>
    <row r="26" spans="1:19" ht="15" customHeight="1" thickTop="1" x14ac:dyDescent="0.3">
      <c r="A26" s="51" t="s">
        <v>32</v>
      </c>
      <c r="B26" s="51"/>
      <c r="C26" s="51"/>
      <c r="D26" s="109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45"/>
      <c r="S26" s="31"/>
    </row>
    <row r="27" spans="1:19" s="32" customFormat="1" x14ac:dyDescent="0.3">
      <c r="A27" s="64" t="s">
        <v>43</v>
      </c>
      <c r="B27" s="65"/>
      <c r="C27" s="66"/>
      <c r="D27" s="110"/>
      <c r="E27" s="99"/>
      <c r="F27" s="99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96">
        <f t="shared" si="1"/>
        <v>0</v>
      </c>
      <c r="R27" s="57"/>
      <c r="S27" s="31"/>
    </row>
    <row r="28" spans="1:19" s="31" customFormat="1" x14ac:dyDescent="0.3">
      <c r="A28" s="58"/>
      <c r="B28" s="59"/>
      <c r="C28" s="59"/>
      <c r="D28" s="111"/>
      <c r="E28" s="100"/>
      <c r="F28" s="100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>
        <f t="shared" si="1"/>
        <v>0</v>
      </c>
      <c r="R28" s="50"/>
    </row>
    <row r="29" spans="1:19" ht="17.25" customHeight="1" x14ac:dyDescent="0.3">
      <c r="A29" s="20" t="s">
        <v>44</v>
      </c>
      <c r="B29" s="46"/>
      <c r="C29" s="46"/>
      <c r="D29" s="96">
        <f>SUM(D8:D25)</f>
        <v>96897.58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45"/>
    </row>
    <row r="30" spans="1:19" ht="17.25" customHeight="1" x14ac:dyDescent="0.3">
      <c r="A30" s="20"/>
      <c r="B30" s="46"/>
      <c r="C30" s="46"/>
      <c r="D30" s="67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0"/>
      <c r="R30" s="45"/>
    </row>
    <row r="31" spans="1:19" ht="13.5" customHeight="1" x14ac:dyDescent="0.3">
      <c r="A31" s="112" t="s">
        <v>15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45"/>
    </row>
    <row r="32" spans="1:19" ht="17.25" customHeight="1" x14ac:dyDescent="0.3">
      <c r="A32" s="20" t="s">
        <v>20</v>
      </c>
      <c r="B32" s="46"/>
      <c r="C32" s="46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20"/>
      <c r="R32" s="45"/>
    </row>
    <row r="33" spans="1:19" x14ac:dyDescent="0.3">
      <c r="A33" s="68"/>
      <c r="B33" s="56"/>
      <c r="C33" s="56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48"/>
      <c r="Q33" s="69" t="s">
        <v>40</v>
      </c>
      <c r="R33" s="70"/>
    </row>
    <row r="34" spans="1:19" s="18" customFormat="1" x14ac:dyDescent="0.3">
      <c r="A34" s="71" t="s">
        <v>24</v>
      </c>
      <c r="B34" s="72"/>
      <c r="C34" s="72"/>
      <c r="D34" s="67"/>
      <c r="E34" s="48">
        <f t="shared" ref="E34:P34" si="3">SUM(E8:E31)</f>
        <v>1594.7983333333332</v>
      </c>
      <c r="F34" s="48">
        <f t="shared" si="3"/>
        <v>12128.131666666668</v>
      </c>
      <c r="G34" s="48">
        <f t="shared" si="3"/>
        <v>7154.7983333333332</v>
      </c>
      <c r="H34" s="48">
        <f t="shared" si="3"/>
        <v>15178.131666666668</v>
      </c>
      <c r="I34" s="48">
        <f t="shared" si="3"/>
        <v>5844.7983333333332</v>
      </c>
      <c r="J34" s="48">
        <f t="shared" si="3"/>
        <v>7178.1316666666671</v>
      </c>
      <c r="K34" s="48">
        <f t="shared" si="3"/>
        <v>5094.7983333333332</v>
      </c>
      <c r="L34" s="48">
        <f t="shared" si="3"/>
        <v>11928.131666666668</v>
      </c>
      <c r="M34" s="48">
        <f t="shared" si="3"/>
        <v>5494.7983333333332</v>
      </c>
      <c r="N34" s="48">
        <f t="shared" si="3"/>
        <v>7178.1316666666671</v>
      </c>
      <c r="O34" s="48">
        <f t="shared" si="3"/>
        <v>9944.7983333333323</v>
      </c>
      <c r="P34" s="48">
        <f t="shared" si="3"/>
        <v>8178.1316666666671</v>
      </c>
      <c r="Q34" s="71">
        <f>SUM(E34:P34)</f>
        <v>96897.58</v>
      </c>
      <c r="R34" s="73"/>
      <c r="S34" s="74"/>
    </row>
    <row r="35" spans="1:19" s="18" customFormat="1" x14ac:dyDescent="0.3">
      <c r="A35" s="75" t="s">
        <v>26</v>
      </c>
      <c r="B35" s="72"/>
      <c r="C35" s="72"/>
      <c r="D35" s="48"/>
      <c r="E35" s="48">
        <v>10000</v>
      </c>
      <c r="F35" s="48">
        <f t="shared" ref="F35:P35" si="4">E38</f>
        <v>5594.7983333333323</v>
      </c>
      <c r="G35" s="48">
        <f t="shared" si="4"/>
        <v>10722.93</v>
      </c>
      <c r="H35" s="48">
        <f t="shared" si="4"/>
        <v>9877.7283333333326</v>
      </c>
      <c r="I35" s="48">
        <f>H38</f>
        <v>16055.86</v>
      </c>
      <c r="J35" s="48">
        <f t="shared" si="4"/>
        <v>13900.658333333333</v>
      </c>
      <c r="K35" s="48">
        <f t="shared" si="4"/>
        <v>14078.79</v>
      </c>
      <c r="L35" s="48">
        <f t="shared" si="4"/>
        <v>12173.588333333333</v>
      </c>
      <c r="M35" s="48">
        <f t="shared" si="4"/>
        <v>16101.720000000001</v>
      </c>
      <c r="N35" s="48">
        <f t="shared" si="4"/>
        <v>13596.518333333333</v>
      </c>
      <c r="O35" s="48">
        <f t="shared" si="4"/>
        <v>12774.650000000001</v>
      </c>
      <c r="P35" s="48">
        <f t="shared" si="4"/>
        <v>12719.448333333334</v>
      </c>
      <c r="Q35" s="75"/>
      <c r="R35" s="76"/>
      <c r="S35" s="77"/>
    </row>
    <row r="36" spans="1:19" s="18" customFormat="1" x14ac:dyDescent="0.3">
      <c r="A36" s="71" t="s">
        <v>34</v>
      </c>
      <c r="B36" s="72"/>
      <c r="C36" s="72"/>
      <c r="D36" s="78"/>
      <c r="E36" s="53">
        <v>-6000</v>
      </c>
      <c r="F36" s="53">
        <v>-7000</v>
      </c>
      <c r="G36" s="53">
        <v>-8000</v>
      </c>
      <c r="H36" s="53">
        <v>-9000</v>
      </c>
      <c r="I36" s="53">
        <v>-8000</v>
      </c>
      <c r="J36" s="53">
        <v>-7000</v>
      </c>
      <c r="K36" s="53">
        <v>-7000</v>
      </c>
      <c r="L36" s="53">
        <v>-8000</v>
      </c>
      <c r="M36" s="53">
        <v>-8000</v>
      </c>
      <c r="N36" s="53">
        <v>-8000</v>
      </c>
      <c r="O36" s="53">
        <v>-10000</v>
      </c>
      <c r="P36" s="53">
        <v>-10000</v>
      </c>
      <c r="Q36" s="71">
        <f>SUM(E36:P36)</f>
        <v>-96000</v>
      </c>
      <c r="R36" s="76"/>
    </row>
    <row r="37" spans="1:19" ht="17.25" customHeight="1" x14ac:dyDescent="0.3">
      <c r="A37" s="20"/>
      <c r="B37" s="46"/>
      <c r="C37" s="46"/>
      <c r="D37" s="48"/>
      <c r="E37" s="48"/>
      <c r="G37" s="53"/>
      <c r="H37" s="48"/>
      <c r="I37" s="48"/>
      <c r="J37" s="48"/>
      <c r="K37" s="48"/>
      <c r="L37" s="48"/>
      <c r="M37" s="48"/>
      <c r="N37" s="48"/>
      <c r="O37" s="48"/>
      <c r="P37" s="48"/>
      <c r="Q37" s="20"/>
      <c r="R37" s="45"/>
    </row>
    <row r="38" spans="1:19" s="80" customFormat="1" x14ac:dyDescent="0.3">
      <c r="A38" s="75" t="s">
        <v>27</v>
      </c>
      <c r="B38" s="46"/>
      <c r="C38" s="46"/>
      <c r="D38" s="34"/>
      <c r="E38" s="48">
        <f>SUM(E32:E37)</f>
        <v>5594.7983333333323</v>
      </c>
      <c r="F38" s="48">
        <f>SUM(F34:F37)</f>
        <v>10722.93</v>
      </c>
      <c r="G38" s="48">
        <f>SUM(G34:G37)</f>
        <v>9877.7283333333326</v>
      </c>
      <c r="H38" s="48">
        <f>SUM(H34:H37)</f>
        <v>16055.86</v>
      </c>
      <c r="I38" s="48">
        <f t="shared" ref="I38:O38" si="5">SUM(I34:I37)</f>
        <v>13900.658333333333</v>
      </c>
      <c r="J38" s="48">
        <f t="shared" si="5"/>
        <v>14078.79</v>
      </c>
      <c r="K38" s="48">
        <f t="shared" si="5"/>
        <v>12173.588333333333</v>
      </c>
      <c r="L38" s="48">
        <f t="shared" si="5"/>
        <v>16101.720000000001</v>
      </c>
      <c r="M38" s="48">
        <f>SUM(M34:M37)</f>
        <v>13596.518333333333</v>
      </c>
      <c r="N38" s="48">
        <f>SUM(N34:N37)</f>
        <v>12774.650000000001</v>
      </c>
      <c r="O38" s="48">
        <f t="shared" si="5"/>
        <v>12719.448333333334</v>
      </c>
      <c r="P38" s="48">
        <f>SUM(P34:P37)</f>
        <v>10897.580000000002</v>
      </c>
      <c r="Q38" s="75"/>
      <c r="R38" s="79"/>
    </row>
    <row r="39" spans="1:19" x14ac:dyDescent="0.3">
      <c r="A39" s="81" t="s">
        <v>33</v>
      </c>
      <c r="B39" s="82"/>
      <c r="C39" s="82"/>
      <c r="D39" s="95"/>
      <c r="E39" s="83" t="str">
        <f>IF(E38&gt;0,"i.O.","Kontostand negativ")</f>
        <v>i.O.</v>
      </c>
      <c r="F39" s="83" t="str">
        <f t="shared" ref="F39:P39" si="6">IF(F38&gt;0,"i.O.","Kontostand negativ")</f>
        <v>i.O.</v>
      </c>
      <c r="G39" s="83" t="str">
        <f t="shared" si="6"/>
        <v>i.O.</v>
      </c>
      <c r="H39" s="83" t="str">
        <f t="shared" si="6"/>
        <v>i.O.</v>
      </c>
      <c r="I39" s="83" t="str">
        <f t="shared" si="6"/>
        <v>i.O.</v>
      </c>
      <c r="J39" s="83" t="str">
        <f t="shared" si="6"/>
        <v>i.O.</v>
      </c>
      <c r="K39" s="83" t="str">
        <f t="shared" si="6"/>
        <v>i.O.</v>
      </c>
      <c r="L39" s="83" t="str">
        <f t="shared" si="6"/>
        <v>i.O.</v>
      </c>
      <c r="M39" s="83" t="str">
        <f t="shared" si="6"/>
        <v>i.O.</v>
      </c>
      <c r="N39" s="83" t="str">
        <f t="shared" si="6"/>
        <v>i.O.</v>
      </c>
      <c r="O39" s="83" t="str">
        <f t="shared" si="6"/>
        <v>i.O.</v>
      </c>
      <c r="P39" s="83" t="str">
        <f t="shared" si="6"/>
        <v>i.O.</v>
      </c>
      <c r="Q39" s="84"/>
      <c r="R39" s="85"/>
    </row>
    <row r="80" spans="7:7" x14ac:dyDescent="0.3">
      <c r="G80" s="34">
        <f>SUM(G76:G78)</f>
        <v>0</v>
      </c>
    </row>
  </sheetData>
  <autoFilter ref="A1:A45"/>
  <mergeCells count="3">
    <mergeCell ref="A31:Q31"/>
    <mergeCell ref="E6:P6"/>
    <mergeCell ref="C6:C7"/>
  </mergeCells>
  <conditionalFormatting sqref="E39:P39">
    <cfRule type="containsText" dxfId="0" priority="1" stopIfTrue="1" operator="containsText" text="Kontostand negativ">
      <formula>NOT(ISERROR(SEARCH("Kontostand negativ",E39)))</formula>
    </cfRule>
  </conditionalFormatting>
  <printOptions horizontalCentered="1"/>
  <pageMargins left="0.24" right="0.23622047244094491" top="0.44" bottom="0.17" header="0.23622047244094491" footer="0.51181102362204722"/>
  <pageSetup paperSize="8" scale="28" orientation="landscape" r:id="rId1"/>
  <headerFooter alignWithMargins="0">
    <oddHeader xml:space="preserve">&amp;L&amp;"Tahoma,Standard"Freiwilligen-Agentur Halle-Saalkreis e.V.&amp;"Arial,Standard"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="130" zoomScaleNormal="130" workbookViewId="0">
      <selection activeCell="G21" sqref="G21"/>
    </sheetView>
  </sheetViews>
  <sheetFormatPr baseColWidth="10" defaultColWidth="11.42578125" defaultRowHeight="14.25" x14ac:dyDescent="0.2"/>
  <cols>
    <col min="1" max="1" width="20.28515625" style="7" customWidth="1"/>
    <col min="2" max="2" width="32.7109375" style="7" customWidth="1"/>
    <col min="3" max="4" width="18.28515625" style="7" customWidth="1"/>
    <col min="5" max="5" width="15.42578125" style="7" customWidth="1"/>
    <col min="6" max="6" width="12.5703125" style="5" bestFit="1" customWidth="1"/>
    <col min="7" max="16384" width="11.42578125" style="5"/>
  </cols>
  <sheetData>
    <row r="1" spans="1:5" s="1" customFormat="1" ht="16.5" x14ac:dyDescent="0.3">
      <c r="A1" s="119" t="s">
        <v>42</v>
      </c>
      <c r="B1" s="119"/>
      <c r="C1" s="119"/>
      <c r="D1" s="119"/>
      <c r="E1" s="119"/>
    </row>
    <row r="2" spans="1:5" ht="9.75" customHeight="1" x14ac:dyDescent="0.2">
      <c r="A2" s="11"/>
      <c r="B2" s="6"/>
      <c r="C2" s="6"/>
      <c r="D2" s="6"/>
      <c r="E2" s="6"/>
    </row>
    <row r="3" spans="1:5" ht="16.5" x14ac:dyDescent="0.3">
      <c r="A3" s="20" t="s">
        <v>45</v>
      </c>
      <c r="B3" s="21"/>
      <c r="C3" s="22">
        <f>'Liquiditätsvorschau 2024'!D29</f>
        <v>96897.58</v>
      </c>
      <c r="D3" s="21"/>
      <c r="E3" s="21"/>
    </row>
    <row r="4" spans="1:5" ht="8.25" customHeight="1" x14ac:dyDescent="0.3">
      <c r="A4" s="20"/>
      <c r="B4" s="21"/>
      <c r="C4" s="23"/>
      <c r="D4" s="21"/>
      <c r="E4" s="21"/>
    </row>
    <row r="5" spans="1:5" s="1" customFormat="1" ht="16.5" x14ac:dyDescent="0.3">
      <c r="A5" s="118" t="s">
        <v>42</v>
      </c>
      <c r="B5" s="118"/>
      <c r="C5" s="118"/>
      <c r="D5" s="118"/>
      <c r="E5" s="118"/>
    </row>
    <row r="6" spans="1:5" s="8" customFormat="1" ht="33" x14ac:dyDescent="0.2">
      <c r="A6" s="24"/>
      <c r="B6" s="25" t="s">
        <v>28</v>
      </c>
      <c r="C6" s="24" t="s">
        <v>9</v>
      </c>
      <c r="D6" s="25" t="s">
        <v>10</v>
      </c>
      <c r="E6" s="25" t="s">
        <v>27</v>
      </c>
    </row>
    <row r="7" spans="1:5" s="1" customFormat="1" ht="16.5" x14ac:dyDescent="0.3">
      <c r="A7" s="26" t="s">
        <v>11</v>
      </c>
      <c r="B7" s="26">
        <f>'Liquiditätsvorschau 2024'!E35</f>
        <v>10000</v>
      </c>
      <c r="C7" s="26">
        <f>'Liquiditätsvorschau 2024'!E34</f>
        <v>1594.7983333333332</v>
      </c>
      <c r="D7" s="26">
        <f>'Liquiditätsvorschau 2024'!E36</f>
        <v>-6000</v>
      </c>
      <c r="E7" s="26">
        <f>B7+C7+D7</f>
        <v>5594.7983333333323</v>
      </c>
    </row>
    <row r="8" spans="1:5" s="1" customFormat="1" ht="16.5" x14ac:dyDescent="0.3">
      <c r="A8" s="26" t="s">
        <v>12</v>
      </c>
      <c r="B8" s="26">
        <f>'Liquiditätsvorschau 2024'!F$35</f>
        <v>5594.7983333333323</v>
      </c>
      <c r="C8" s="26">
        <f>'Liquiditätsvorschau 2024'!F$34</f>
        <v>12128.131666666668</v>
      </c>
      <c r="D8" s="26">
        <f>'Liquiditätsvorschau 2024'!F$36</f>
        <v>-7000</v>
      </c>
      <c r="E8" s="26">
        <f t="shared" ref="E8:E17" si="0">B8+C8+D8</f>
        <v>10722.93</v>
      </c>
    </row>
    <row r="9" spans="1:5" s="1" customFormat="1" ht="16.5" x14ac:dyDescent="0.3">
      <c r="A9" s="26" t="s">
        <v>13</v>
      </c>
      <c r="B9" s="26">
        <f>'Liquiditätsvorschau 2024'!G$35</f>
        <v>10722.93</v>
      </c>
      <c r="C9" s="26">
        <f>'Liquiditätsvorschau 2024'!G$34</f>
        <v>7154.7983333333332</v>
      </c>
      <c r="D9" s="26">
        <f>'Liquiditätsvorschau 2024'!G$36</f>
        <v>-8000</v>
      </c>
      <c r="E9" s="26">
        <f t="shared" si="0"/>
        <v>9877.7283333333326</v>
      </c>
    </row>
    <row r="10" spans="1:5" s="1" customFormat="1" ht="16.5" x14ac:dyDescent="0.3">
      <c r="A10" s="26" t="s">
        <v>14</v>
      </c>
      <c r="B10" s="26">
        <f>'Liquiditätsvorschau 2024'!H$35</f>
        <v>9877.7283333333326</v>
      </c>
      <c r="C10" s="26">
        <f>'Liquiditätsvorschau 2024'!H$34</f>
        <v>15178.131666666668</v>
      </c>
      <c r="D10" s="26">
        <f>'Liquiditätsvorschau 2024'!H$36</f>
        <v>-9000</v>
      </c>
      <c r="E10" s="26">
        <f t="shared" si="0"/>
        <v>16055.86</v>
      </c>
    </row>
    <row r="11" spans="1:5" s="1" customFormat="1" ht="16.5" x14ac:dyDescent="0.3">
      <c r="A11" s="26" t="s">
        <v>1</v>
      </c>
      <c r="B11" s="26">
        <f>'Liquiditätsvorschau 2024'!I$35</f>
        <v>16055.86</v>
      </c>
      <c r="C11" s="26">
        <f>'Liquiditätsvorschau 2024'!I$34</f>
        <v>5844.7983333333332</v>
      </c>
      <c r="D11" s="26">
        <f>'Liquiditätsvorschau 2024'!I$36</f>
        <v>-8000</v>
      </c>
      <c r="E11" s="26">
        <f t="shared" si="0"/>
        <v>13900.658333333333</v>
      </c>
    </row>
    <row r="12" spans="1:5" s="1" customFormat="1" ht="16.5" x14ac:dyDescent="0.3">
      <c r="A12" s="26" t="s">
        <v>2</v>
      </c>
      <c r="B12" s="26">
        <f>'Liquiditätsvorschau 2024'!J$35</f>
        <v>13900.658333333333</v>
      </c>
      <c r="C12" s="26">
        <f>'Liquiditätsvorschau 2024'!J$34</f>
        <v>7178.1316666666671</v>
      </c>
      <c r="D12" s="26">
        <f>'Liquiditätsvorschau 2024'!J$36</f>
        <v>-7000</v>
      </c>
      <c r="E12" s="26">
        <f t="shared" si="0"/>
        <v>14078.79</v>
      </c>
    </row>
    <row r="13" spans="1:5" s="1" customFormat="1" ht="16.5" x14ac:dyDescent="0.3">
      <c r="A13" s="26" t="s">
        <v>3</v>
      </c>
      <c r="B13" s="26">
        <f>'Liquiditätsvorschau 2024'!K$35</f>
        <v>14078.79</v>
      </c>
      <c r="C13" s="26">
        <f>'Liquiditätsvorschau 2024'!K$34</f>
        <v>5094.7983333333332</v>
      </c>
      <c r="D13" s="26">
        <f>'Liquiditätsvorschau 2024'!K$36</f>
        <v>-7000</v>
      </c>
      <c r="E13" s="26">
        <f t="shared" si="0"/>
        <v>12173.588333333333</v>
      </c>
    </row>
    <row r="14" spans="1:5" s="1" customFormat="1" ht="16.5" x14ac:dyDescent="0.3">
      <c r="A14" s="26" t="s">
        <v>4</v>
      </c>
      <c r="B14" s="26">
        <f>'Liquiditätsvorschau 2024'!L$35</f>
        <v>12173.588333333333</v>
      </c>
      <c r="C14" s="26">
        <f>'Liquiditätsvorschau 2024'!L$34</f>
        <v>11928.131666666668</v>
      </c>
      <c r="D14" s="26">
        <f>'Liquiditätsvorschau 2024'!L$36</f>
        <v>-8000</v>
      </c>
      <c r="E14" s="26">
        <f t="shared" si="0"/>
        <v>16101.720000000001</v>
      </c>
    </row>
    <row r="15" spans="1:5" s="1" customFormat="1" ht="16.5" x14ac:dyDescent="0.3">
      <c r="A15" s="26" t="s">
        <v>5</v>
      </c>
      <c r="B15" s="26">
        <f>'Liquiditätsvorschau 2024'!M$35</f>
        <v>16101.720000000001</v>
      </c>
      <c r="C15" s="26">
        <f>'Liquiditätsvorschau 2024'!M$34</f>
        <v>5494.7983333333332</v>
      </c>
      <c r="D15" s="26">
        <f>'Liquiditätsvorschau 2024'!M$36</f>
        <v>-8000</v>
      </c>
      <c r="E15" s="26">
        <f t="shared" si="0"/>
        <v>13596.518333333333</v>
      </c>
    </row>
    <row r="16" spans="1:5" s="1" customFormat="1" ht="16.5" x14ac:dyDescent="0.3">
      <c r="A16" s="26" t="s">
        <v>6</v>
      </c>
      <c r="B16" s="26">
        <f>'Liquiditätsvorschau 2024'!N$35</f>
        <v>13596.518333333333</v>
      </c>
      <c r="C16" s="26">
        <f>'Liquiditätsvorschau 2024'!N$34</f>
        <v>7178.1316666666671</v>
      </c>
      <c r="D16" s="26">
        <f>'Liquiditätsvorschau 2024'!N$36</f>
        <v>-8000</v>
      </c>
      <c r="E16" s="26">
        <f t="shared" si="0"/>
        <v>12774.650000000001</v>
      </c>
    </row>
    <row r="17" spans="1:6" s="1" customFormat="1" ht="16.5" x14ac:dyDescent="0.3">
      <c r="A17" s="26" t="s">
        <v>7</v>
      </c>
      <c r="B17" s="26">
        <f>'Liquiditätsvorschau 2024'!O$35</f>
        <v>12774.650000000001</v>
      </c>
      <c r="C17" s="26">
        <f>'Liquiditätsvorschau 2024'!O$34</f>
        <v>9944.7983333333323</v>
      </c>
      <c r="D17" s="26">
        <f>'Liquiditätsvorschau 2024'!O$36</f>
        <v>-10000</v>
      </c>
      <c r="E17" s="26">
        <f t="shared" si="0"/>
        <v>12719.448333333334</v>
      </c>
    </row>
    <row r="18" spans="1:6" s="1" customFormat="1" ht="16.5" x14ac:dyDescent="0.3">
      <c r="A18" s="26" t="s">
        <v>8</v>
      </c>
      <c r="B18" s="26">
        <f>'Liquiditätsvorschau 2024'!P$35</f>
        <v>12719.448333333334</v>
      </c>
      <c r="C18" s="26">
        <f>'Liquiditätsvorschau 2024'!P$34</f>
        <v>8178.1316666666671</v>
      </c>
      <c r="D18" s="26">
        <f>'Liquiditätsvorschau 2024'!P$36</f>
        <v>-10000</v>
      </c>
      <c r="E18" s="26">
        <f>B18+C18+D18</f>
        <v>10897.580000000002</v>
      </c>
      <c r="F18" s="29"/>
    </row>
    <row r="19" spans="1:6" s="9" customFormat="1" ht="20.25" x14ac:dyDescent="0.35">
      <c r="A19" s="27"/>
      <c r="B19" s="27"/>
      <c r="C19" s="27">
        <f>SUM(C7:C18)</f>
        <v>96897.58</v>
      </c>
      <c r="D19" s="27">
        <f>SUM(D7:D18)</f>
        <v>-96000</v>
      </c>
      <c r="E19" s="27"/>
    </row>
    <row r="20" spans="1:6" s="4" customFormat="1" ht="18" x14ac:dyDescent="0.25">
      <c r="A20" s="7"/>
      <c r="B20" s="7"/>
      <c r="C20" s="6"/>
      <c r="D20" s="7"/>
      <c r="E20" s="7"/>
    </row>
    <row r="21" spans="1:6" s="8" customFormat="1" ht="17.25" x14ac:dyDescent="0.2">
      <c r="A21" s="12"/>
      <c r="B21" s="13"/>
      <c r="C21" s="14"/>
      <c r="D21" s="13"/>
      <c r="E21" s="13"/>
    </row>
    <row r="22" spans="1:6" s="1" customFormat="1" ht="16.5" x14ac:dyDescent="0.3">
      <c r="A22" s="15"/>
      <c r="B22" s="15"/>
      <c r="C22" s="15"/>
      <c r="D22" s="15"/>
      <c r="E22" s="15"/>
    </row>
    <row r="23" spans="1:6" s="1" customFormat="1" ht="16.5" x14ac:dyDescent="0.3">
      <c r="A23" s="15"/>
      <c r="B23" s="15"/>
      <c r="C23" s="15"/>
      <c r="D23" s="15"/>
      <c r="E23" s="15"/>
    </row>
    <row r="24" spans="1:6" s="1" customFormat="1" ht="16.5" x14ac:dyDescent="0.3">
      <c r="A24" s="15"/>
      <c r="B24" s="15"/>
      <c r="C24" s="15"/>
      <c r="D24" s="15"/>
      <c r="E24" s="15"/>
    </row>
    <row r="25" spans="1:6" s="1" customFormat="1" ht="16.5" x14ac:dyDescent="0.3">
      <c r="A25" s="15"/>
      <c r="B25" s="15"/>
      <c r="C25" s="15"/>
      <c r="D25" s="15"/>
      <c r="E25" s="15"/>
    </row>
    <row r="26" spans="1:6" s="1" customFormat="1" ht="16.5" x14ac:dyDescent="0.3">
      <c r="A26" s="15"/>
      <c r="B26" s="15"/>
      <c r="C26" s="15"/>
      <c r="D26" s="15"/>
      <c r="E26" s="15"/>
    </row>
    <row r="27" spans="1:6" s="1" customFormat="1" ht="16.5" x14ac:dyDescent="0.3">
      <c r="A27" s="15"/>
      <c r="B27" s="15"/>
      <c r="C27" s="15"/>
      <c r="D27" s="15"/>
      <c r="E27" s="15"/>
    </row>
    <row r="28" spans="1:6" s="1" customFormat="1" ht="16.5" x14ac:dyDescent="0.3">
      <c r="A28" s="15"/>
      <c r="B28" s="15"/>
      <c r="C28" s="15"/>
      <c r="D28" s="15"/>
      <c r="E28" s="15"/>
    </row>
    <row r="29" spans="1:6" s="1" customFormat="1" ht="16.5" x14ac:dyDescent="0.3">
      <c r="A29" s="15"/>
      <c r="B29" s="15"/>
      <c r="C29" s="15"/>
      <c r="D29" s="15"/>
      <c r="E29" s="15"/>
    </row>
    <row r="30" spans="1:6" s="1" customFormat="1" ht="16.5" x14ac:dyDescent="0.3">
      <c r="A30" s="15"/>
      <c r="B30" s="15"/>
      <c r="C30" s="15"/>
      <c r="D30" s="15"/>
      <c r="E30" s="15"/>
    </row>
    <row r="31" spans="1:6" s="1" customFormat="1" ht="16.5" x14ac:dyDescent="0.3">
      <c r="A31" s="15"/>
      <c r="B31" s="15"/>
      <c r="C31" s="15"/>
      <c r="D31" s="15"/>
      <c r="E31" s="15"/>
    </row>
    <row r="32" spans="1:6" s="1" customFormat="1" ht="16.5" x14ac:dyDescent="0.3">
      <c r="A32" s="15"/>
      <c r="B32" s="15"/>
      <c r="C32" s="15"/>
      <c r="D32" s="15"/>
      <c r="E32" s="15"/>
    </row>
    <row r="33" spans="1:5" s="1" customFormat="1" ht="16.5" x14ac:dyDescent="0.3">
      <c r="A33" s="15"/>
      <c r="B33" s="15"/>
      <c r="C33" s="15"/>
      <c r="D33" s="15"/>
      <c r="E33" s="15"/>
    </row>
    <row r="34" spans="1:5" s="10" customFormat="1" ht="20.25" x14ac:dyDescent="0.35">
      <c r="A34" s="16"/>
      <c r="B34" s="16"/>
      <c r="C34" s="17"/>
      <c r="D34" s="17"/>
      <c r="E34" s="16"/>
    </row>
    <row r="35" spans="1:5" s="9" customFormat="1" ht="20.25" x14ac:dyDescent="0.35">
      <c r="A35" s="18"/>
      <c r="B35" s="18"/>
      <c r="C35" s="19"/>
      <c r="D35" s="19"/>
      <c r="E35" s="18"/>
    </row>
  </sheetData>
  <mergeCells count="2">
    <mergeCell ref="A5:E5"/>
    <mergeCell ref="A1:E1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Liquiditätsvorschau 2024</vt:lpstr>
      <vt:lpstr>Liquiditätsvorschau Zsmfassung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uhligsimone</dc:creator>
  <cp:lastModifiedBy>Caro-VW</cp:lastModifiedBy>
  <cp:lastPrinted>2023-09-05T14:17:42Z</cp:lastPrinted>
  <dcterms:created xsi:type="dcterms:W3CDTF">2013-12-10T08:55:36Z</dcterms:created>
  <dcterms:modified xsi:type="dcterms:W3CDTF">2024-03-27T09:53:14Z</dcterms:modified>
</cp:coreProperties>
</file>